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lerbermatt-my.sharepoint.com/personal/daniel_hofer_lerbermatt_ch/Documents/1_IN/GYM2/1. Excel/Eigene Übungen/"/>
    </mc:Choice>
  </mc:AlternateContent>
  <xr:revisionPtr revIDLastSave="1" documentId="13_ncr:1_{213BD278-00D6-5A4F-AEC1-8F752F7505B5}" xr6:coauthVersionLast="45" xr6:coauthVersionMax="45" xr10:uidLastSave="{0CA9914F-F4A2-447E-8587-7FA075666F56}"/>
  <bookViews>
    <workbookView xWindow="60480" yWindow="2880" windowWidth="21600" windowHeight="12675" tabRatio="871" activeTab="1" xr2:uid="{00000000-000D-0000-FFFF-FFFF00000000}"/>
  </bookViews>
  <sheets>
    <sheet name="Alters-Bestimmung Lösung" sheetId="9" r:id="rId1"/>
    <sheet name="Verschachteltes WENN_Lösung" sheetId="10" r:id="rId2"/>
    <sheet name="Anrede_Lösung" sheetId="12" r:id="rId3"/>
    <sheet name="ODER_Lösung" sheetId="11" r:id="rId4"/>
  </sheets>
  <definedNames>
    <definedName name="akt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12" l="1"/>
  <c r="D35" i="12"/>
  <c r="D36" i="12"/>
  <c r="D37" i="12"/>
  <c r="D38" i="12"/>
  <c r="D39" i="12"/>
  <c r="D40" i="12"/>
  <c r="D41" i="12"/>
  <c r="D33" i="12"/>
  <c r="D22" i="12"/>
  <c r="D23" i="12"/>
  <c r="D24" i="12"/>
  <c r="D25" i="12"/>
  <c r="D26" i="12"/>
  <c r="D27" i="12"/>
  <c r="D28" i="12"/>
  <c r="D29" i="12"/>
  <c r="D21" i="12"/>
  <c r="D10" i="12"/>
  <c r="D11" i="12"/>
  <c r="D12" i="12"/>
  <c r="D13" i="12"/>
  <c r="D14" i="12"/>
  <c r="D15" i="12"/>
  <c r="D16" i="12"/>
  <c r="D17" i="12"/>
  <c r="D9" i="12"/>
  <c r="D46" i="12" l="1"/>
  <c r="D47" i="12"/>
  <c r="D48" i="12"/>
  <c r="D49" i="12"/>
  <c r="D50" i="12"/>
  <c r="D51" i="12"/>
  <c r="D52" i="12"/>
  <c r="D53" i="12"/>
  <c r="D45" i="12"/>
  <c r="C9" i="9" l="1"/>
  <c r="D38" i="11" l="1"/>
  <c r="D39" i="11"/>
  <c r="D40" i="11"/>
  <c r="D41" i="11"/>
  <c r="D37" i="11"/>
  <c r="C153" i="10" l="1"/>
  <c r="C154" i="10"/>
  <c r="C155" i="10"/>
  <c r="C156" i="10"/>
  <c r="C157" i="10"/>
  <c r="C152" i="10"/>
  <c r="C138" i="10"/>
  <c r="C139" i="10"/>
  <c r="C140" i="10"/>
  <c r="C141" i="10"/>
  <c r="C142" i="10"/>
  <c r="C137" i="10"/>
  <c r="D13" i="11" l="1"/>
  <c r="D14" i="11"/>
  <c r="D15" i="11"/>
  <c r="D16" i="11"/>
  <c r="D12" i="11"/>
  <c r="D22" i="11"/>
  <c r="D23" i="11"/>
  <c r="D24" i="11"/>
  <c r="D25" i="11"/>
  <c r="D21" i="11"/>
  <c r="D112" i="10"/>
  <c r="D113" i="10"/>
  <c r="D114" i="10"/>
  <c r="D115" i="10"/>
  <c r="D116" i="10"/>
  <c r="D117" i="10"/>
  <c r="D118" i="10"/>
  <c r="D119" i="10"/>
  <c r="D111" i="10"/>
  <c r="D13" i="10"/>
  <c r="D14" i="10"/>
  <c r="D15" i="10"/>
  <c r="D16" i="10"/>
  <c r="D17" i="10"/>
  <c r="D18" i="10"/>
  <c r="D19" i="10"/>
  <c r="D20" i="10"/>
  <c r="D12" i="10"/>
  <c r="C20" i="9"/>
  <c r="D20" i="9" s="1"/>
  <c r="C19" i="9"/>
  <c r="D19" i="9" s="1"/>
  <c r="C18" i="9"/>
  <c r="D18" i="9" s="1"/>
  <c r="C17" i="9"/>
  <c r="D17" i="9" s="1"/>
  <c r="C16" i="9"/>
  <c r="D16" i="9" s="1"/>
  <c r="C15" i="9"/>
  <c r="D15" i="9" s="1"/>
  <c r="C14" i="9"/>
  <c r="D14" i="9" s="1"/>
  <c r="C13" i="9"/>
  <c r="D13" i="9" s="1"/>
  <c r="C12" i="9"/>
  <c r="D12" i="9" s="1"/>
</calcChain>
</file>

<file path=xl/sharedStrings.xml><?xml version="1.0" encoding="utf-8"?>
<sst xmlns="http://schemas.openxmlformats.org/spreadsheetml/2006/main" count="424" uniqueCount="227">
  <si>
    <t>Tag des Reiseantritts:</t>
  </si>
  <si>
    <t>Name</t>
  </si>
  <si>
    <t>Geburtstag</t>
  </si>
  <si>
    <t>Alter</t>
  </si>
  <si>
    <t>Susi</t>
  </si>
  <si>
    <t>Kari</t>
  </si>
  <si>
    <t>Urs</t>
  </si>
  <si>
    <t>Sandra</t>
  </si>
  <si>
    <t>Manuela</t>
  </si>
  <si>
    <t>Karin</t>
  </si>
  <si>
    <t>Fritz</t>
  </si>
  <si>
    <t>Edgar</t>
  </si>
  <si>
    <t>Hanna</t>
  </si>
  <si>
    <t>Teilnahme</t>
  </si>
  <si>
    <t>Hinweis:</t>
  </si>
  <si>
    <t>regelmässig!</t>
  </si>
  <si>
    <t>speichern Sie die Arbeitsmappe</t>
  </si>
  <si>
    <t>WENN-Funktion</t>
  </si>
  <si>
    <t>Vorname</t>
  </si>
  <si>
    <t>Hinweis: das Alter haben Sie bereits in der Übung "1 Formeln_1 Datumsfunktionen.xlsx" berechnet.</t>
  </si>
  <si>
    <t>Anrede</t>
  </si>
  <si>
    <t>Briefanrede</t>
  </si>
  <si>
    <t>Egger</t>
  </si>
  <si>
    <t>Sahli</t>
  </si>
  <si>
    <t>Mühlemann</t>
  </si>
  <si>
    <t>Friedli</t>
  </si>
  <si>
    <t>Karlen</t>
  </si>
  <si>
    <t>Huber</t>
  </si>
  <si>
    <t>Mahler</t>
  </si>
  <si>
    <t>Zölch</t>
  </si>
  <si>
    <t>Frau</t>
  </si>
  <si>
    <t>Herr</t>
  </si>
  <si>
    <t>Mitglied</t>
  </si>
  <si>
    <t>ja</t>
  </si>
  <si>
    <t>nein</t>
  </si>
  <si>
    <t>Hans</t>
  </si>
  <si>
    <t>Karl</t>
  </si>
  <si>
    <t>Geschenk</t>
  </si>
  <si>
    <t>Spende bezahlt seit</t>
  </si>
  <si>
    <t>Einbezahlt</t>
  </si>
  <si>
    <t>Folgende Vereinsliste mit einbezahlten Beträgen ist gegeben.</t>
  </si>
  <si>
    <t>Wenn jemand genau CHF 100.- einzahlt, dann soll in der Spalte D "Mitglied" stehen.</t>
  </si>
  <si>
    <t>Wenn mehr als CHF 100.- einbezahlt wurde, steht in Spalte D "Gönner".</t>
  </si>
  <si>
    <t>Und wenn weniger als CHF 100.- steht, dann "Danke".</t>
  </si>
  <si>
    <t>Hier haben wir eine Spendenliste.</t>
  </si>
  <si>
    <t>Wer Mitglied ist, soll grundsätzlich ein Geschenk kriegen.</t>
  </si>
  <si>
    <t>Wer nicht Mitglied ist, aber bereits vor dem 1.1.1998 einbezahlt, soll trotzdem ein Geschenk kriegen.</t>
  </si>
  <si>
    <t>Schreiben Sie mit Hilfe einer WENN- und einer ODER-Funktion ein JA oder ein NEIN in die Spalte D.</t>
  </si>
  <si>
    <t>Zum Nachschlagen:</t>
  </si>
  <si>
    <t>http://officehilfe.ch/referenz/excel/64-wenn-funktion</t>
  </si>
  <si>
    <t>Im gelben Bereich soll jeweils OK stehen, wenn die Person 18 Jahre oder älter ist. Sonst soll "Eltern fragen" stehen.</t>
  </si>
  <si>
    <t>Diese Aufgabe ist genau gleich zu lösen wie die vorhergehende.</t>
  </si>
  <si>
    <t>Der einzige Unterschied ist in der Bedingung. Die habe ich als Beispiel wie folgt formuliert:</t>
  </si>
  <si>
    <t>Das mathematische Zeichen ≥ kann in Excel nicht direkt verwendet werden.</t>
  </si>
  <si>
    <t>Sie müssen stattdessen einfach &gt;= schreiben, also das Grösser als-Zeichen und dahinter</t>
  </si>
  <si>
    <t>das Gleichheitszeichen.</t>
  </si>
  <si>
    <t>Bei solchen Aufgaben ist es wichtig, dass Sie sich vorgängig Notizen auf einem Blatt Papier machen.</t>
  </si>
  <si>
    <t>Meistens müssen Sie die Bedingungen nämlich noch vorgängig sortieren, damit Sie ein möglichst</t>
  </si>
  <si>
    <t>schlankes WENN erstellen können.</t>
  </si>
  <si>
    <t>Lösen wir diese Aufgabe mal genau so, wie sie da steht. Die erste Bedingung sieht wie folgt aus:</t>
  </si>
  <si>
    <t>Wenn in B12 die Zahl 100 steht, soll also "Mitglied" ausgegeben werden.</t>
  </si>
  <si>
    <t>Aber was nun, wenn eben nicht 100 steht? Was kommt nun in den rosafarbigen Teil?</t>
  </si>
  <si>
    <t>Da kommt jetzt eben wieder ein WENN rein.</t>
  </si>
  <si>
    <t>Weil wenn der Betrag in B12 nicht 100 ist, dann müssen wir doch klären, ob er</t>
  </si>
  <si>
    <t>grösser oder kleiner als 100 ist.</t>
  </si>
  <si>
    <t>Dieses zweite WENN sieht wie folgt aus:</t>
  </si>
  <si>
    <t>Was kommt denn nun in den rosafarbigen Teil rein?</t>
  </si>
  <si>
    <t>Wenn wir nur dieses zweite WENN anschauen, dann müssten wir eigentlich nochmals ein WENN</t>
  </si>
  <si>
    <t>einbauen mit der Bedingung B12&lt;100, sonst macht das WENN keinen Sinn.</t>
  </si>
  <si>
    <t>Wenn wir aber beide WENNs betrachten, dann bauen wir das zweite in den rosafarbigen Teil des ersten ein:</t>
  </si>
  <si>
    <t>Zusammengesetzt sieht das verschachtelte WENN nun wie folgt aus:</t>
  </si>
  <si>
    <t>Aber was kommt nun in den letzten rosafarbigen Teil?</t>
  </si>
  <si>
    <t>Das ist genau der Grund, warum manchmal eine Skizze auf einem Blatt Sinn macht. Also überlegen wir uns Folgendes:</t>
  </si>
  <si>
    <t>Wir haben drei mögliche Zustände für die Zelle B12:</t>
  </si>
  <si>
    <t>1.) Sie kann genau 100 sein</t>
  </si>
  <si>
    <t>2.) Sie kann grösser als 100 sein</t>
  </si>
  <si>
    <t>3.) Sie kann kleiner als 100 sein</t>
  </si>
  <si>
    <t>In unserer WENN-Funktion haben wir mit dem ersten WENN die erste Bedinung bereits abgedeckt.</t>
  </si>
  <si>
    <t>Im Sonst-Teil der ersten WENN-Funktion sind nur noch die folgenden beiden Teile möglich:</t>
  </si>
  <si>
    <t>Also ist hier im rosafarbigen Teil nur noch grösser oder kleiner als 100 möglich:</t>
  </si>
  <si>
    <t>Wenn wir aber unser WENN nun wie wie folgt verschachtelt haben:</t>
  </si>
  <si>
    <t>Dann fällt eben B12=100 bereits mit der ersten Bedingung weg. Und in der zweiten Bedingung fragen wir ab, ob B12&gt;100.</t>
  </si>
  <si>
    <t>Somit fällt dieser Fall auch weg:</t>
  </si>
  <si>
    <t>Also bleibt nur noch der unterste Teil, also B12&lt;100 übrig. Und dies ist genau dieser rosafarbige SONST-Teil.</t>
  </si>
  <si>
    <t>Die fertige Formel im Überlick sieht wie folgt aus:</t>
  </si>
  <si>
    <t>Ich habe Ihnen die Teile wieder farbig markiert. In der oberen Zeile sehen Sie in Gelb die Aussage resp. die Bedingung.</t>
  </si>
  <si>
    <t>Damit will ich Folgendes sagen:</t>
  </si>
  <si>
    <t>Falls die Bedingung Wahr ist, kommt der grüne Teil zum Zug. Also wenn B12=100, soll "Mitglied" stehen.</t>
  </si>
  <si>
    <t>Falls die Bedingung nicht zutrifft, also Falsch ist, kommt der sosafarbige Teil zum Zug.</t>
  </si>
  <si>
    <t>Dieser besteht wieder aus einer WENN-Funktion, und darin haben wir wieder</t>
  </si>
  <si>
    <t>-Gelbe Bedingung: B12&gt;100</t>
  </si>
  <si>
    <t>-Grün, falls Bedingung wahr, schreibe "Gönner"</t>
  </si>
  <si>
    <t>-Gelb, sonst schreibe "Danke"</t>
  </si>
  <si>
    <t>Ich habe ganz zu Beginn angemerkt, dass es auf die Reihenfolge der Bedingungen ankommt. Nun ja, manchmal schon,</t>
  </si>
  <si>
    <t>manchmal ist es aber egal.</t>
  </si>
  <si>
    <t>Wir könnten die WENN-Formel auch wie folgt aufschreiben (siehe auch Tabelle links):</t>
  </si>
  <si>
    <t>Jetzt fragen wir zuerst, ob mehr als 100 in der Zelle steht.</t>
  </si>
  <si>
    <t>Wenn dies der Fall ist, dann geben wir "Gönner" aus.</t>
  </si>
  <si>
    <t>Wenn in der Zelle aber nicht mehr als 100 steht, müssen wir weiterhin unterscheiden:</t>
  </si>
  <si>
    <t>-ob genau 100 drin steht</t>
  </si>
  <si>
    <t>-oder ob weniger als 100 drin steht</t>
  </si>
  <si>
    <t>Diese WENN-Formel können Sie nun auf x-beliebige Arten formulieren. Sie bleibt immer genau gleich komplex.</t>
  </si>
  <si>
    <t>Es kann aber gut sein, dass Sie in der Praxis häufig eine unglaublich komplizierte WENN-Formel basteln, Ihre</t>
  </si>
  <si>
    <t>Kollegin oder Ihr Kollege Ihnen dann sagt, das ginge einfacher.</t>
  </si>
  <si>
    <t>Diese Aufgabe können Sie ganz gut mit einem verschachtelten WENN lösen. Ein Beispiel sehen Sie</t>
  </si>
  <si>
    <t>in der Tabelle ab Zelle A28.</t>
  </si>
  <si>
    <t>Sie haben aber auch die Möglichkeit, die beiden Bedingungen "Mitglied=ja" und "bereits vor dem 1.1.1998 einbezahlt"</t>
  </si>
  <si>
    <t>zu kombinieren,und zwar mit der sog. ODER-Funktion.</t>
  </si>
  <si>
    <t>Umgangssprachlich müssten die beiden Bedingungen wie folgt aussehen:</t>
  </si>
  <si>
    <t>Wenn also die eine Bedingung oder die andere Bedingung (oder auch beide) zutreffen, DANN gibt's ein Geschenk.</t>
  </si>
  <si>
    <t>Leider dürfen wir eine Bedingung in Excel nicht so schreiben.</t>
  </si>
  <si>
    <t>Also statt</t>
  </si>
  <si>
    <t>A oder B</t>
  </si>
  <si>
    <t>lautet das in Excel:</t>
  </si>
  <si>
    <t>=ODER(A;B)</t>
  </si>
  <si>
    <t>Das könnte nun für unsere Aufgabe etwa wie folgt aussehen:</t>
  </si>
  <si>
    <t>Dummerweise spielt uns Excel hier wieder einen Streich. Sie dürfen das Datum nicht so angeben.</t>
  </si>
  <si>
    <t>Excel wird reklamieren, weil Sie eine Zahl mit zwei Punkt geschrieben haben. Eine Zahl hat</t>
  </si>
  <si>
    <t>per Definition nur einen einzigen Punkt….</t>
  </si>
  <si>
    <t>Schräg, was könnte man da tun?</t>
  </si>
  <si>
    <t>Was viele Leute versuchen, ist das Datum in Anführungszeichen zu setzen:</t>
  </si>
  <si>
    <t>Das bringt zwar keine Fehlermeldung, aber auch nicht die richtige Lösung.</t>
  </si>
  <si>
    <t>Nein, hier ist es am besten, wenn Sie das Datum 1.1.1998 mit der Funktion =DATUM(  ) zusammenbauen, und zwar so:</t>
  </si>
  <si>
    <t>=DATUM(1998;1;1)</t>
  </si>
  <si>
    <t>Also lautet die Formel nun korrekt in Zelle C12:</t>
  </si>
  <si>
    <t>Nun ist die Formel doch schon wieder ziemlich komplex geworden.</t>
  </si>
  <si>
    <t>Zingg GmbH</t>
  </si>
  <si>
    <t>Firma</t>
  </si>
  <si>
    <t>Herrr</t>
  </si>
  <si>
    <t>Familie</t>
  </si>
  <si>
    <t>Status</t>
  </si>
  <si>
    <t>Mitgliederbeitrag</t>
  </si>
  <si>
    <t>Eddy</t>
  </si>
  <si>
    <t>Anna</t>
  </si>
  <si>
    <t>Muriel</t>
  </si>
  <si>
    <t>Walti</t>
  </si>
  <si>
    <t>aktiv</t>
  </si>
  <si>
    <t>passiv</t>
  </si>
  <si>
    <t>Wenn es sich um ein Passivmitglied handelt, soll 30 stehen.</t>
  </si>
  <si>
    <t>Wenn nichts im Status steht, dann soll auch kein Betrag stehen.</t>
  </si>
  <si>
    <t>Im grün markierten Bereich soll 100 stehen, wenn es sich um ein Aktivmitglied handelt.</t>
  </si>
  <si>
    <t>Im rot markierten Bereich soll 100 stehen, wenn es sich um ein Aktivmitglied handelt.</t>
  </si>
  <si>
    <t>weiss nicht</t>
  </si>
  <si>
    <t>Wenn sonst etwas im Status steht, soll "FEHLER" erscheinen.</t>
  </si>
  <si>
    <t>Hier benötigen wir ein zweifaches WENN. Im ersten WENN fragen wir nach "aktiv" ab, im zweiten nach "passiv". Und SONST geben wir nichts aus.</t>
  </si>
  <si>
    <r>
      <t xml:space="preserve">Hier brauchen wir drei WENN, weil wir nicht nur nach aktiv und passiv fragen, sondern auch noch nach sonst etwas (was nicht das gleiche wie </t>
    </r>
    <r>
      <rPr>
        <b/>
        <sz val="11"/>
        <color theme="1"/>
        <rFont val="Calibri"/>
        <family val="2"/>
        <scheme val="minor"/>
      </rPr>
      <t>leer</t>
    </r>
    <r>
      <rPr>
        <sz val="11"/>
        <color theme="1"/>
        <rFont val="Calibri"/>
        <family val="2"/>
        <scheme val="minor"/>
      </rPr>
      <t xml:space="preserve"> ist).</t>
    </r>
  </si>
  <si>
    <t>Die Funktion ISTLEER(...) gibt WAHR zurück, wenn die Zelle leer ist, sonst FALSCH. Diese brauchen wir dazu, um zu prüfen, ob eine Zelle leer ist.</t>
  </si>
  <si>
    <t>Wenn man statt zuerst nach "aktiv" direkt nach der leeren Zelle fragt, dann wird die Zeile ein wenig kürzer:</t>
  </si>
  <si>
    <t>Wir haben wieder die gleiche Spendenliste.</t>
  </si>
  <si>
    <t>Diesmal geht es aber darum, die Leute als Ehrenmitglieder zu küren.</t>
  </si>
  <si>
    <r>
      <t xml:space="preserve">Ehrenmitglied wird aber nur, wer Mitglied ist </t>
    </r>
    <r>
      <rPr>
        <b/>
        <sz val="11"/>
        <color theme="1"/>
        <rFont val="Calibri"/>
        <family val="2"/>
        <scheme val="minor"/>
      </rPr>
      <t>UND</t>
    </r>
    <r>
      <rPr>
        <sz val="11"/>
        <color theme="1"/>
        <rFont val="Calibri"/>
        <family val="2"/>
        <scheme val="minor"/>
      </rPr>
      <t xml:space="preserve"> eine Spende länger als seit dem Jahr 2001 zahlt.</t>
    </r>
  </si>
  <si>
    <t>Hier die gleiche Aufgabe, aber statt mit einer ODER-Funktion mit einem verschachtelten WENN:</t>
  </si>
  <si>
    <t>Die UND-Funktion ist genau gleich aufgebaut wie die ODER-Funktion.</t>
  </si>
  <si>
    <t>Sie sehen aber links im Beispiel, dass wir auch nur das Jahr eines Datums analysieren können.</t>
  </si>
  <si>
    <t>Das hätten wir oben auch vereinfachen können.</t>
  </si>
  <si>
    <t>Statt:</t>
  </si>
  <si>
    <t>C12&lt;DATUM(1998;1;1)</t>
  </si>
  <si>
    <t>könnten wir einfacher schreiben:</t>
  </si>
  <si>
    <t>JAHR(C12)&lt;1998</t>
  </si>
  <si>
    <t>Achtung, in Zeile 16 haben wir wieder das gleiche mühsame Problem, dass die beiden Datumsangaben</t>
  </si>
  <si>
    <t>grad vertauscht sind. DATEDIF kommt leider nur mit der einen Art zurecht.</t>
  </si>
  <si>
    <t>Ich habe versprochen, hier noch eine Lösung für das Problem zu zeigen.</t>
  </si>
  <si>
    <t>Das Problem kann mit der Funktion WENNFEHLER gelöst werden.</t>
  </si>
  <si>
    <t>Die Funktion will zwei Argumente:</t>
  </si>
  <si>
    <t>Erstens die Berechnung, zweitens aber noch eine Angabe, was wir machen wollen, wenn die Berechnung</t>
  </si>
  <si>
    <t>einen Fehler verursacht.</t>
  </si>
  <si>
    <t>Im einfachsten Fall geben wir einfach ein bisschen eine schönere Fehlermeldung in Zelle C16 aus:</t>
  </si>
  <si>
    <t>Nun könnten wir aber die Funktion WENNFEHLER so verwenden, dass wir als zweites Argument nicht</t>
  </si>
  <si>
    <t>einfach ein selbst definierter Fehlertext angeben, sondern nochmals die Funktion DATEDIF</t>
  </si>
  <si>
    <t>diesmal aber mit umgekehrten Bezügen. Also so:</t>
  </si>
  <si>
    <t>Aufgepasst, das gibt bei der fehlerhaften Zelle B16 den Wert 2 raus. Einfach die Differenz</t>
  </si>
  <si>
    <t>der beiden Datumsangaben in Jahren.</t>
  </si>
  <si>
    <t>Das ist natürlich in diesem konkreten Beispiel Blödsinn. Weil die Person in Zeile 16 ist ja noch</t>
  </si>
  <si>
    <t>gar nicht geboren.</t>
  </si>
  <si>
    <t>Lösungsvorschläge</t>
  </si>
  <si>
    <t>Windows</t>
  </si>
  <si>
    <t>Mac</t>
  </si>
  <si>
    <t>Einfache WENN-Funktion</t>
  </si>
  <si>
    <t>Eine einzige WENN-Funktion reicht für diese Aufgabe nicht</t>
  </si>
  <si>
    <t>mehr aus. Hätten wir nur ein einziges WENN, würde das wie</t>
  </si>
  <si>
    <t>folgt aussehen:</t>
  </si>
  <si>
    <t>Einfaches WENN</t>
  </si>
  <si>
    <t>Wir fragen, ob in Zelle C9 "Frau" drin steht. Falls das zutrifft,</t>
  </si>
  <si>
    <t>schreiben wir in Zelle D9 "Sehr geehrte Frau".</t>
  </si>
  <si>
    <t>Aber was kommt jetzt in das SONST-Argument?</t>
  </si>
  <si>
    <t>Den Fall von "Frau" ist zwar mit einem WENN perfekt abgedeckt,</t>
  </si>
  <si>
    <t>aber das SONST wäre ja nur FÜR ALLE ANDEREN FÄLLE.</t>
  </si>
  <si>
    <t>Sie sehen vielleicht schon, dass das nicht reicht.</t>
  </si>
  <si>
    <t>Schreiben wir "" im violetten SONST-Teil, dann sehen Sie links,</t>
  </si>
  <si>
    <t>wie das aussieht. Jetzt haben nur Personen mit der Anrede</t>
  </si>
  <si>
    <t>"Frau" eine Briefanrede erhalten.</t>
  </si>
  <si>
    <t>Bauen wir jedoch in den violetten SONST-Teil nochmals ein</t>
  </si>
  <si>
    <t>WENN ein, können wir als nächsten Schritt auch nach "Herr"</t>
  </si>
  <si>
    <t>abfragen (oder nach einer beliebigen Anrede, die Sie möchten).</t>
  </si>
  <si>
    <t>Wenn wir das Ganze also mit zwei WENN-Funktionen versuchen,</t>
  </si>
  <si>
    <t>sieht das wie folgt aus:</t>
  </si>
  <si>
    <t>Jetzt kommt im violetten SONST-Teil des oberen WENN nicht</t>
  </si>
  <si>
    <t>einfach ein "" oder sonst was rein, sondern das untere WENN</t>
  </si>
  <si>
    <t>(Achtung, ohne Gleichzeichen! Das Gleichzeichen kommt immer</t>
  </si>
  <si>
    <t>nur ganz links in der Zelle vor; ein einziges Mal)</t>
  </si>
  <si>
    <t>Zwei WENN</t>
  </si>
  <si>
    <t>Zwei WENN-Funktionen</t>
  </si>
  <si>
    <t>Das ist schon mal nicht so schlecht. Alle weiteren WENNs</t>
  </si>
  <si>
    <t>müssen Sie sich selber fragen, was für Sie sinnvoll ist.</t>
  </si>
  <si>
    <t>Als weitere mögliche Lösung hatte ich mal folgendes geschrieben:</t>
  </si>
  <si>
    <t>Das fragt in einem dritten WENN ab, ob in der Anrede "Firma"</t>
  </si>
  <si>
    <t>steht. Falls nichts von alldem steht, soll "" ausgegeben werden,</t>
  </si>
  <si>
    <t>Das ist sicher eine Möglichkeit. Aber unterdessen finde ich, dass</t>
  </si>
  <si>
    <t>"" als Ausgabe vielleicht auch nicht optimal ist.</t>
  </si>
  <si>
    <t>Man hat zwar den Vorteil, dass man sofort in der Liste sieht,</t>
  </si>
  <si>
    <t>wo etwas nicht stimmt (siehe links ab Zeile 8 "Einfaches WENN").</t>
  </si>
  <si>
    <t>Aber "Sehr geehrte Damen und Herren" ist vielleicht besser im</t>
  </si>
  <si>
    <t>geschäftlichen Korrespondenzverkehr. Aber das ist jetzt echt</t>
  </si>
  <si>
    <t>Geschmacksache:-).</t>
  </si>
  <si>
    <t>Drei WENN-Funktionen, bessere Variante</t>
  </si>
  <si>
    <t>Drei WENN-Funktionen</t>
  </si>
  <si>
    <t>Drei WENN, erste Variante</t>
  </si>
  <si>
    <t>Drei WENN, bessere Variante</t>
  </si>
  <si>
    <t>also nichts (links ab Zeile 32).</t>
  </si>
  <si>
    <t>Ab Zeile 44 finden Sie auch eine Variante mit 3 WENN-Funktionen,</t>
  </si>
  <si>
    <t>welche ich heute besser finde.</t>
  </si>
  <si>
    <t>Und so können Sie beliebig weiterfahren.</t>
  </si>
  <si>
    <t>Sie merken aber vermutlich, dass das unglaublich mühsam wird.</t>
  </si>
  <si>
    <t>Aus diesem Grund gibt es für genau das Problem mit den Anreden</t>
  </si>
  <si>
    <t>eine viel einfachere Funktion: SVERWEIS.</t>
  </si>
  <si>
    <t>Wenn Sie sich für die Thematik interessieren, finden Sie</t>
  </si>
  <si>
    <t>eine Zusatzaufgabe zum SVERWEIS.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</si>
</sst>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Monaco"/>
      <family val="2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1" xfId="0" applyFont="1" applyFill="1" applyBorder="1"/>
    <xf numFmtId="0" fontId="0" fillId="3" borderId="2" xfId="0" applyFill="1" applyBorder="1"/>
    <xf numFmtId="0" fontId="1" fillId="3" borderId="4" xfId="0" applyFon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8" xfId="0" applyFill="1" applyBorder="1"/>
    <xf numFmtId="0" fontId="3" fillId="3" borderId="6" xfId="0" applyFont="1" applyFill="1" applyBorder="1"/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4" fontId="6" fillId="0" borderId="0" xfId="0" applyNumberFormat="1" applyFont="1"/>
    <xf numFmtId="0" fontId="0" fillId="0" borderId="0" xfId="0" applyFont="1"/>
    <xf numFmtId="0" fontId="4" fillId="3" borderId="5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left"/>
    </xf>
    <xf numFmtId="14" fontId="0" fillId="0" borderId="0" xfId="0" applyNumberFormat="1" applyFill="1"/>
    <xf numFmtId="0" fontId="6" fillId="0" borderId="0" xfId="0" applyNumberFormat="1" applyFont="1"/>
    <xf numFmtId="0" fontId="0" fillId="2" borderId="0" xfId="0" applyFill="1" applyAlignment="1">
      <alignment horizontal="center"/>
    </xf>
    <xf numFmtId="0" fontId="10" fillId="3" borderId="7" xfId="2" applyFill="1" applyBorder="1"/>
    <xf numFmtId="0" fontId="0" fillId="5" borderId="0" xfId="0" applyFill="1"/>
    <xf numFmtId="0" fontId="0" fillId="5" borderId="0" xfId="0" quotePrefix="1" applyFill="1"/>
    <xf numFmtId="14" fontId="0" fillId="5" borderId="0" xfId="0" quotePrefix="1" applyNumberFormat="1" applyFill="1"/>
    <xf numFmtId="0" fontId="0" fillId="4" borderId="0" xfId="0" applyFill="1"/>
    <xf numFmtId="0" fontId="8" fillId="5" borderId="0" xfId="0" applyFont="1" applyFill="1"/>
    <xf numFmtId="0" fontId="13" fillId="7" borderId="0" xfId="0" applyFont="1" applyFill="1"/>
    <xf numFmtId="0" fontId="12" fillId="0" borderId="0" xfId="4"/>
    <xf numFmtId="0" fontId="11" fillId="6" borderId="0" xfId="3"/>
    <xf numFmtId="0" fontId="12" fillId="5" borderId="0" xfId="0" applyFont="1" applyFill="1" applyAlignment="1">
      <alignment horizontal="center"/>
    </xf>
  </cellXfs>
  <cellStyles count="5">
    <cellStyle name="Gut" xfId="3" builtinId="26"/>
    <cellStyle name="Link" xfId="2" builtinId="8"/>
    <cellStyle name="Standard" xfId="0" builtinId="0"/>
    <cellStyle name="Standard 2" xfId="1" xr:uid="{00000000-0005-0000-0000-000002000000}"/>
    <cellStyle name="Überschrift1" xfId="4" xr:uid="{4FBDEBAA-E7B0-42B8-98A6-EA4998814192}"/>
  </cellStyles>
  <dxfs count="0"/>
  <tableStyles count="0" defaultTableStyle="TableStyleMedium2" defaultPivotStyle="PivotStyleLight16"/>
  <colors>
    <mruColors>
      <color rgb="FFF99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12" Type="http://schemas.openxmlformats.org/officeDocument/2006/relationships/image" Target="../media/image16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11" Type="http://schemas.openxmlformats.org/officeDocument/2006/relationships/image" Target="../media/image15.png"/><Relationship Id="rId5" Type="http://schemas.openxmlformats.org/officeDocument/2006/relationships/image" Target="../media/image9.png"/><Relationship Id="rId10" Type="http://schemas.openxmlformats.org/officeDocument/2006/relationships/image" Target="../media/image14.png"/><Relationship Id="rId4" Type="http://schemas.openxmlformats.org/officeDocument/2006/relationships/image" Target="../media/image8.png"/><Relationship Id="rId9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67407</xdr:colOff>
      <xdr:row>6</xdr:row>
      <xdr:rowOff>87191</xdr:rowOff>
    </xdr:from>
    <xdr:to>
      <xdr:col>10</xdr:col>
      <xdr:colOff>1008326</xdr:colOff>
      <xdr:row>9</xdr:row>
      <xdr:rowOff>96642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192" y="1452929"/>
          <a:ext cx="4909180" cy="554575"/>
        </a:xfrm>
        <a:prstGeom prst="rect">
          <a:avLst/>
        </a:prstGeom>
      </xdr:spPr>
    </xdr:pic>
    <xdr:clientData/>
  </xdr:twoCellAnchor>
  <xdr:twoCellAnchor editAs="oneCell">
    <xdr:from>
      <xdr:col>8</xdr:col>
      <xdr:colOff>76199</xdr:colOff>
      <xdr:row>20</xdr:row>
      <xdr:rowOff>76199</xdr:rowOff>
    </xdr:from>
    <xdr:to>
      <xdr:col>8</xdr:col>
      <xdr:colOff>3082206</xdr:colOff>
      <xdr:row>24</xdr:row>
      <xdr:rowOff>50613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4D4F35C-F7AB-4977-8A70-E6FE3578B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9984" y="3985845"/>
          <a:ext cx="3006007" cy="701245"/>
        </a:xfrm>
        <a:prstGeom prst="rect">
          <a:avLst/>
        </a:prstGeom>
      </xdr:spPr>
    </xdr:pic>
    <xdr:clientData/>
  </xdr:twoCellAnchor>
  <xdr:twoCellAnchor editAs="oneCell">
    <xdr:from>
      <xdr:col>8</xdr:col>
      <xdr:colOff>87923</xdr:colOff>
      <xdr:row>28</xdr:row>
      <xdr:rowOff>96534</xdr:rowOff>
    </xdr:from>
    <xdr:to>
      <xdr:col>10</xdr:col>
      <xdr:colOff>1154270</xdr:colOff>
      <xdr:row>33</xdr:row>
      <xdr:rowOff>31305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93B70F4-62BD-4182-8403-87670C820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01708" y="5459842"/>
          <a:ext cx="5034608" cy="843309"/>
        </a:xfrm>
        <a:prstGeom prst="rect">
          <a:avLst/>
        </a:prstGeom>
      </xdr:spPr>
    </xdr:pic>
    <xdr:clientData/>
  </xdr:twoCellAnchor>
  <xdr:twoCellAnchor editAs="oneCell">
    <xdr:from>
      <xdr:col>8</xdr:col>
      <xdr:colOff>46158</xdr:colOff>
      <xdr:row>37</xdr:row>
      <xdr:rowOff>39285</xdr:rowOff>
    </xdr:from>
    <xdr:to>
      <xdr:col>10</xdr:col>
      <xdr:colOff>1420133</xdr:colOff>
      <xdr:row>38</xdr:row>
      <xdr:rowOff>147586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A6F0E7F-572C-4D4E-80C4-CFA21A775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59943" y="7037962"/>
          <a:ext cx="5342236" cy="290009"/>
        </a:xfrm>
        <a:prstGeom prst="rect">
          <a:avLst/>
        </a:prstGeom>
      </xdr:spPr>
    </xdr:pic>
    <xdr:clientData/>
  </xdr:twoCellAnchor>
  <xdr:twoCellAnchor>
    <xdr:from>
      <xdr:col>6</xdr:col>
      <xdr:colOff>275491</xdr:colOff>
      <xdr:row>26</xdr:row>
      <xdr:rowOff>23445</xdr:rowOff>
    </xdr:from>
    <xdr:to>
      <xdr:col>7</xdr:col>
      <xdr:colOff>1036905</xdr:colOff>
      <xdr:row>34</xdr:row>
      <xdr:rowOff>70922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D9724903-FA9E-438F-9D28-ED6ABC762519}"/>
            </a:ext>
          </a:extLst>
        </xdr:cNvPr>
        <xdr:cNvSpPr txBox="1"/>
      </xdr:nvSpPr>
      <xdr:spPr>
        <a:xfrm rot="1484269">
          <a:off x="5128845" y="5023337"/>
          <a:ext cx="2080260" cy="1501139"/>
        </a:xfrm>
        <a:prstGeom prst="rec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de-CH" sz="1100" b="1"/>
            <a:t>Hinweis</a:t>
          </a:r>
          <a:r>
            <a:rPr lang="de-CH" sz="1100"/>
            <a:t>:</a:t>
          </a:r>
        </a:p>
        <a:p>
          <a:r>
            <a:rPr lang="de-CH" sz="1100">
              <a:solidFill>
                <a:sysClr val="windowText" lastClr="000000"/>
              </a:solidFill>
            </a:rPr>
            <a:t>Rechts steht zwar B16 in der Formel, aber denken Sie dran, wenn Sie Formeln</a:t>
          </a:r>
          <a:r>
            <a:rPr lang="de-CH" sz="1100" baseline="0">
              <a:solidFill>
                <a:sysClr val="windowText" lastClr="000000"/>
              </a:solidFill>
            </a:rPr>
            <a:t> korrigieren:</a:t>
          </a:r>
        </a:p>
        <a:p>
          <a:r>
            <a:rPr lang="de-CH" sz="1100" baseline="0">
              <a:solidFill>
                <a:sysClr val="windowText" lastClr="000000"/>
              </a:solidFill>
            </a:rPr>
            <a:t>immer die oberste Formel korrigieren und wieder runterziehen (also in Zeile 12 und nicht in Zeile 16)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15</xdr:row>
      <xdr:rowOff>133350</xdr:rowOff>
    </xdr:from>
    <xdr:to>
      <xdr:col>12</xdr:col>
      <xdr:colOff>189919</xdr:colOff>
      <xdr:row>18</xdr:row>
      <xdr:rowOff>95183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3171825"/>
          <a:ext cx="4647619" cy="5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25</xdr:row>
      <xdr:rowOff>85725</xdr:rowOff>
    </xdr:from>
    <xdr:to>
      <xdr:col>12</xdr:col>
      <xdr:colOff>37538</xdr:colOff>
      <xdr:row>27</xdr:row>
      <xdr:rowOff>182819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00600" y="5029200"/>
          <a:ext cx="4495238" cy="485714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32</xdr:row>
      <xdr:rowOff>47625</xdr:rowOff>
    </xdr:from>
    <xdr:to>
      <xdr:col>12</xdr:col>
      <xdr:colOff>332778</xdr:colOff>
      <xdr:row>38</xdr:row>
      <xdr:rowOff>133197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10125" y="6324600"/>
          <a:ext cx="4780953" cy="1228572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40</xdr:row>
      <xdr:rowOff>57150</xdr:rowOff>
    </xdr:from>
    <xdr:to>
      <xdr:col>16</xdr:col>
      <xdr:colOff>227633</xdr:colOff>
      <xdr:row>43</xdr:row>
      <xdr:rowOff>85650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91075" y="7858125"/>
          <a:ext cx="7742858" cy="6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46</xdr:row>
      <xdr:rowOff>104775</xdr:rowOff>
    </xdr:from>
    <xdr:to>
      <xdr:col>8</xdr:col>
      <xdr:colOff>161733</xdr:colOff>
      <xdr:row>59</xdr:row>
      <xdr:rowOff>171132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38700" y="9048750"/>
          <a:ext cx="1533333" cy="2542857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55</xdr:row>
      <xdr:rowOff>76200</xdr:rowOff>
    </xdr:from>
    <xdr:to>
      <xdr:col>11</xdr:col>
      <xdr:colOff>95058</xdr:colOff>
      <xdr:row>68</xdr:row>
      <xdr:rowOff>142557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58025" y="10734675"/>
          <a:ext cx="1533333" cy="2542857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70</xdr:row>
      <xdr:rowOff>0</xdr:rowOff>
    </xdr:from>
    <xdr:to>
      <xdr:col>15</xdr:col>
      <xdr:colOff>180394</xdr:colOff>
      <xdr:row>72</xdr:row>
      <xdr:rowOff>152333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77075" y="13515975"/>
          <a:ext cx="4647619" cy="533333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74</xdr:row>
      <xdr:rowOff>76200</xdr:rowOff>
    </xdr:from>
    <xdr:to>
      <xdr:col>19</xdr:col>
      <xdr:colOff>227633</xdr:colOff>
      <xdr:row>77</xdr:row>
      <xdr:rowOff>104700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77075" y="14354175"/>
          <a:ext cx="7742858" cy="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80</xdr:row>
      <xdr:rowOff>28575</xdr:rowOff>
    </xdr:from>
    <xdr:to>
      <xdr:col>11</xdr:col>
      <xdr:colOff>95058</xdr:colOff>
      <xdr:row>93</xdr:row>
      <xdr:rowOff>94932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58025" y="15449550"/>
          <a:ext cx="1533333" cy="2542857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96</xdr:row>
      <xdr:rowOff>76200</xdr:rowOff>
    </xdr:from>
    <xdr:to>
      <xdr:col>18</xdr:col>
      <xdr:colOff>256298</xdr:colOff>
      <xdr:row>100</xdr:row>
      <xdr:rowOff>28486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67550" y="18545175"/>
          <a:ext cx="7019048" cy="7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112</xdr:row>
      <xdr:rowOff>66675</xdr:rowOff>
    </xdr:from>
    <xdr:to>
      <xdr:col>18</xdr:col>
      <xdr:colOff>418200</xdr:colOff>
      <xdr:row>114</xdr:row>
      <xdr:rowOff>161866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048500" y="21583650"/>
          <a:ext cx="7200000" cy="476191"/>
        </a:xfrm>
        <a:prstGeom prst="rect">
          <a:avLst/>
        </a:prstGeom>
      </xdr:spPr>
    </xdr:pic>
    <xdr:clientData/>
  </xdr:twoCellAnchor>
  <xdr:twoCellAnchor editAs="oneCell">
    <xdr:from>
      <xdr:col>7</xdr:col>
      <xdr:colOff>160021</xdr:colOff>
      <xdr:row>132</xdr:row>
      <xdr:rowOff>68580</xdr:rowOff>
    </xdr:from>
    <xdr:to>
      <xdr:col>19</xdr:col>
      <xdr:colOff>213361</xdr:colOff>
      <xdr:row>136</xdr:row>
      <xdr:rowOff>98723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16E2501F-EC81-4C25-B276-334E14639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814061" y="24406860"/>
          <a:ext cx="9563100" cy="761663"/>
        </a:xfrm>
        <a:prstGeom prst="rect">
          <a:avLst/>
        </a:prstGeom>
      </xdr:spPr>
    </xdr:pic>
    <xdr:clientData/>
  </xdr:twoCellAnchor>
  <xdr:twoCellAnchor editAs="oneCell">
    <xdr:from>
      <xdr:col>7</xdr:col>
      <xdr:colOff>133729</xdr:colOff>
      <xdr:row>146</xdr:row>
      <xdr:rowOff>106680</xdr:rowOff>
    </xdr:from>
    <xdr:to>
      <xdr:col>22</xdr:col>
      <xdr:colOff>576767</xdr:colOff>
      <xdr:row>150</xdr:row>
      <xdr:rowOff>167640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C460AD1A-59DD-4B3A-BE52-483FEBC25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87769" y="27005280"/>
          <a:ext cx="12330238" cy="792480"/>
        </a:xfrm>
        <a:prstGeom prst="rect">
          <a:avLst/>
        </a:prstGeom>
      </xdr:spPr>
    </xdr:pic>
    <xdr:clientData/>
  </xdr:twoCellAnchor>
  <xdr:twoCellAnchor editAs="oneCell">
    <xdr:from>
      <xdr:col>7</xdr:col>
      <xdr:colOff>175261</xdr:colOff>
      <xdr:row>155</xdr:row>
      <xdr:rowOff>129541</xdr:rowOff>
    </xdr:from>
    <xdr:to>
      <xdr:col>21</xdr:col>
      <xdr:colOff>53341</xdr:colOff>
      <xdr:row>158</xdr:row>
      <xdr:rowOff>50905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E1360DC7-F0A2-485C-A1E5-465F1DA31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29301" y="28674061"/>
          <a:ext cx="10972800" cy="470004"/>
        </a:xfrm>
        <a:prstGeom prst="rect">
          <a:avLst/>
        </a:prstGeom>
      </xdr:spPr>
    </xdr:pic>
    <xdr:clientData/>
  </xdr:twoCellAnchor>
  <xdr:twoCellAnchor>
    <xdr:from>
      <xdr:col>1</xdr:col>
      <xdr:colOff>234095</xdr:colOff>
      <xdr:row>28</xdr:row>
      <xdr:rowOff>121787</xdr:rowOff>
    </xdr:from>
    <xdr:to>
      <xdr:col>3</xdr:col>
      <xdr:colOff>729395</xdr:colOff>
      <xdr:row>32</xdr:row>
      <xdr:rowOff>63930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82441867-10C2-43CD-97DA-0B8B6C5C7517}"/>
            </a:ext>
          </a:extLst>
        </xdr:cNvPr>
        <xdr:cNvSpPr txBox="1"/>
      </xdr:nvSpPr>
      <xdr:spPr>
        <a:xfrm rot="1484269">
          <a:off x="1026575" y="5524367"/>
          <a:ext cx="2080260" cy="673663"/>
        </a:xfrm>
        <a:prstGeom prst="rec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de-CH" sz="1100" b="1"/>
            <a:t>Hinweis</a:t>
          </a:r>
          <a:r>
            <a:rPr lang="de-CH" sz="1100"/>
            <a:t>:</a:t>
          </a:r>
        </a:p>
        <a:p>
          <a:r>
            <a:rPr lang="de-CH" sz="1100">
              <a:solidFill>
                <a:sysClr val="windowText" lastClr="000000"/>
              </a:solidFill>
            </a:rPr>
            <a:t>Die restlichen</a:t>
          </a:r>
          <a:r>
            <a:rPr lang="de-CH" sz="1100" baseline="0">
              <a:solidFill>
                <a:sysClr val="windowText" lastClr="000000"/>
              </a:solidFill>
            </a:rPr>
            <a:t> Tabellen finden Sie weiter unten:-)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</xdr:colOff>
      <xdr:row>42</xdr:row>
      <xdr:rowOff>64770</xdr:rowOff>
    </xdr:from>
    <xdr:to>
      <xdr:col>10</xdr:col>
      <xdr:colOff>2727159</xdr:colOff>
      <xdr:row>52</xdr:row>
      <xdr:rowOff>154044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455" y="8263890"/>
          <a:ext cx="6653364" cy="2001894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7</xdr:row>
      <xdr:rowOff>7620</xdr:rowOff>
    </xdr:from>
    <xdr:to>
      <xdr:col>10</xdr:col>
      <xdr:colOff>1580462</xdr:colOff>
      <xdr:row>9</xdr:row>
      <xdr:rowOff>99003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74DF09EC-C47B-4D97-AA71-C67DB1972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3360" y="1638300"/>
          <a:ext cx="5504762" cy="457143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10</xdr:col>
      <xdr:colOff>3326565</xdr:colOff>
      <xdr:row>32</xdr:row>
      <xdr:rowOff>83820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318F904-163F-467A-A740-8AE6448C6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7640" y="4922520"/>
          <a:ext cx="7296585" cy="1447800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67</xdr:row>
      <xdr:rowOff>1</xdr:rowOff>
    </xdr:from>
    <xdr:to>
      <xdr:col>10</xdr:col>
      <xdr:colOff>3329941</xdr:colOff>
      <xdr:row>80</xdr:row>
      <xdr:rowOff>44745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D2A1C253-6674-43D8-A2E9-4E9D6B4D9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7641" y="12854941"/>
          <a:ext cx="7299960" cy="2422184"/>
        </a:xfrm>
        <a:prstGeom prst="rect">
          <a:avLst/>
        </a:prstGeom>
      </xdr:spPr>
    </xdr:pic>
    <xdr:clientData/>
  </xdr:twoCellAnchor>
  <xdr:twoCellAnchor>
    <xdr:from>
      <xdr:col>4</xdr:col>
      <xdr:colOff>609599</xdr:colOff>
      <xdr:row>21</xdr:row>
      <xdr:rowOff>106680</xdr:rowOff>
    </xdr:from>
    <xdr:to>
      <xdr:col>7</xdr:col>
      <xdr:colOff>312419</xdr:colOff>
      <xdr:row>29</xdr:row>
      <xdr:rowOff>144780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67A3FCA5-7D30-4C21-AB87-D95CA76454AA}"/>
            </a:ext>
          </a:extLst>
        </xdr:cNvPr>
        <xdr:cNvSpPr txBox="1"/>
      </xdr:nvSpPr>
      <xdr:spPr>
        <a:xfrm rot="1484269">
          <a:off x="5227319" y="4381500"/>
          <a:ext cx="2080260" cy="1501140"/>
        </a:xfrm>
        <a:prstGeom prst="rec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de-CH" sz="1100" b="1"/>
            <a:t>Hinweis</a:t>
          </a:r>
          <a:r>
            <a:rPr lang="de-CH" sz="1100"/>
            <a:t>:</a:t>
          </a:r>
        </a:p>
        <a:p>
          <a:r>
            <a:rPr lang="de-CH" sz="1100">
              <a:solidFill>
                <a:sysClr val="windowText" lastClr="000000"/>
              </a:solidFill>
            </a:rPr>
            <a:t>Sobald</a:t>
          </a:r>
          <a:r>
            <a:rPr lang="de-CH" sz="1100" baseline="0">
              <a:solidFill>
                <a:sysClr val="windowText" lastClr="000000"/>
              </a:solidFill>
            </a:rPr>
            <a:t> Sie verschachtelte WENN-</a:t>
          </a:r>
        </a:p>
        <a:p>
          <a:r>
            <a:rPr lang="de-CH" sz="1100" baseline="0">
              <a:solidFill>
                <a:sysClr val="windowText" lastClr="000000"/>
              </a:solidFill>
            </a:rPr>
            <a:t>Funktionen verwenden, werden</a:t>
          </a:r>
        </a:p>
        <a:p>
          <a:r>
            <a:rPr lang="de-CH" sz="1100" baseline="0">
              <a:solidFill>
                <a:sysClr val="windowText" lastClr="000000"/>
              </a:solidFill>
            </a:rPr>
            <a:t>Sie ganz rechts in der Formel</a:t>
          </a:r>
        </a:p>
        <a:p>
          <a:r>
            <a:rPr lang="de-CH" sz="1100" baseline="0">
              <a:solidFill>
                <a:sysClr val="windowText" lastClr="000000"/>
              </a:solidFill>
            </a:rPr>
            <a:t>meist mehr als eine schliessende</a:t>
          </a:r>
        </a:p>
        <a:p>
          <a:r>
            <a:rPr lang="de-CH" sz="1100" baseline="0">
              <a:solidFill>
                <a:sysClr val="windowText" lastClr="000000"/>
              </a:solidFill>
            </a:rPr>
            <a:t>Klammer haben.</a:t>
          </a:r>
        </a:p>
        <a:p>
          <a:r>
            <a:rPr lang="de-CH" sz="1100" baseline="0">
              <a:solidFill>
                <a:sysClr val="windowText" lastClr="000000"/>
              </a:solidFill>
            </a:rPr>
            <a:t>Das ist korerkt so. Lassen Sie sich</a:t>
          </a:r>
        </a:p>
        <a:p>
          <a:r>
            <a:rPr lang="de-CH" sz="1100" baseline="0">
              <a:solidFill>
                <a:sysClr val="windowText" lastClr="000000"/>
              </a:solidFill>
            </a:rPr>
            <a:t>davon nicht verwirren.</a:t>
          </a:r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142875</xdr:colOff>
      <xdr:row>13</xdr:row>
      <xdr:rowOff>95250</xdr:rowOff>
    </xdr:from>
    <xdr:to>
      <xdr:col>13</xdr:col>
      <xdr:colOff>466304</xdr:colOff>
      <xdr:row>18</xdr:row>
      <xdr:rowOff>95131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72375" y="2762250"/>
          <a:ext cx="3371429" cy="952381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26</xdr:row>
      <xdr:rowOff>76200</xdr:rowOff>
    </xdr:from>
    <xdr:to>
      <xdr:col>16</xdr:col>
      <xdr:colOff>323154</xdr:colOff>
      <xdr:row>29</xdr:row>
      <xdr:rowOff>18986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5225" y="5219700"/>
          <a:ext cx="5571429" cy="5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34</xdr:row>
      <xdr:rowOff>95250</xdr:rowOff>
    </xdr:from>
    <xdr:to>
      <xdr:col>16</xdr:col>
      <xdr:colOff>599347</xdr:colOff>
      <xdr:row>37</xdr:row>
      <xdr:rowOff>57083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34275" y="6762750"/>
          <a:ext cx="5828572" cy="533333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43</xdr:row>
      <xdr:rowOff>95250</xdr:rowOff>
    </xdr:from>
    <xdr:to>
      <xdr:col>17</xdr:col>
      <xdr:colOff>589727</xdr:colOff>
      <xdr:row>48</xdr:row>
      <xdr:rowOff>104655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24750" y="8477250"/>
          <a:ext cx="6590477" cy="9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fficehilfe.ch/referenz/excel/64-wenn-funkt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K44"/>
  <sheetViews>
    <sheetView zoomScaleNormal="100" workbookViewId="0">
      <selection activeCell="D28" sqref="D28"/>
    </sheetView>
  </sheetViews>
  <sheetFormatPr baseColWidth="10" defaultRowHeight="14.4"/>
  <cols>
    <col min="4" max="4" width="13.109375" customWidth="1"/>
    <col min="7" max="7" width="19.109375" customWidth="1"/>
    <col min="8" max="8" width="22.44140625" customWidth="1"/>
    <col min="9" max="9" width="50.77734375" customWidth="1"/>
    <col min="10" max="10" width="7.109375" customWidth="1"/>
    <col min="11" max="11" width="50.77734375" customWidth="1"/>
  </cols>
  <sheetData>
    <row r="1" spans="1:11" ht="25.8">
      <c r="A1" s="3" t="s">
        <v>17</v>
      </c>
      <c r="B1" s="4"/>
      <c r="C1" s="4"/>
      <c r="D1" s="4"/>
      <c r="E1" s="4"/>
      <c r="F1" s="4"/>
      <c r="G1" s="18" t="s">
        <v>14</v>
      </c>
    </row>
    <row r="2" spans="1:11" ht="21">
      <c r="A2" s="5"/>
      <c r="B2" s="6"/>
      <c r="C2" s="6"/>
      <c r="D2" s="6"/>
      <c r="E2" s="6"/>
      <c r="F2" s="6"/>
      <c r="G2" s="17" t="s">
        <v>16</v>
      </c>
      <c r="I2" s="35" t="s">
        <v>174</v>
      </c>
      <c r="J2" s="35"/>
      <c r="K2" s="35"/>
    </row>
    <row r="3" spans="1:11" ht="15.6">
      <c r="A3" s="5"/>
      <c r="B3" s="6"/>
      <c r="C3" s="6"/>
      <c r="D3" s="6"/>
      <c r="E3" s="6"/>
      <c r="F3" s="6"/>
      <c r="G3" s="17" t="s">
        <v>15</v>
      </c>
      <c r="I3" s="31" t="s">
        <v>175</v>
      </c>
      <c r="J3" s="31"/>
      <c r="K3" s="31" t="s">
        <v>176</v>
      </c>
    </row>
    <row r="4" spans="1:11" ht="16.2" thickBot="1">
      <c r="A4" s="9" t="s">
        <v>48</v>
      </c>
      <c r="B4" s="7"/>
      <c r="C4" s="26" t="s">
        <v>49</v>
      </c>
      <c r="D4" s="7"/>
      <c r="E4" s="7"/>
      <c r="F4" s="7"/>
      <c r="G4" s="8"/>
      <c r="I4" s="27"/>
      <c r="J4" s="27"/>
      <c r="K4" s="27"/>
    </row>
    <row r="5" spans="1:11">
      <c r="I5" s="27" t="s">
        <v>51</v>
      </c>
      <c r="J5" s="27"/>
      <c r="K5" s="27"/>
    </row>
    <row r="6" spans="1:11">
      <c r="A6" t="s">
        <v>50</v>
      </c>
      <c r="I6" s="27" t="s">
        <v>52</v>
      </c>
      <c r="J6" s="27"/>
      <c r="K6" s="27"/>
    </row>
    <row r="7" spans="1:11">
      <c r="A7" t="s">
        <v>19</v>
      </c>
      <c r="I7" s="27"/>
      <c r="J7" s="27"/>
      <c r="K7" s="27"/>
    </row>
    <row r="8" spans="1:11">
      <c r="I8" s="27"/>
      <c r="J8" s="27"/>
      <c r="K8" s="27"/>
    </row>
    <row r="9" spans="1:11">
      <c r="A9" s="10" t="s">
        <v>0</v>
      </c>
      <c r="B9" s="11"/>
      <c r="C9" s="12">
        <f ca="1">TODAY()+10</f>
        <v>44084</v>
      </c>
      <c r="I9" s="27"/>
      <c r="J9" s="27"/>
      <c r="K9" s="27"/>
    </row>
    <row r="10" spans="1:11">
      <c r="A10" s="11"/>
      <c r="B10" s="11"/>
      <c r="C10" s="13"/>
      <c r="I10" s="27"/>
      <c r="J10" s="27"/>
      <c r="K10" s="27"/>
    </row>
    <row r="11" spans="1:11">
      <c r="A11" s="14" t="s">
        <v>1</v>
      </c>
      <c r="B11" s="14" t="s">
        <v>2</v>
      </c>
      <c r="C11" s="14" t="s">
        <v>3</v>
      </c>
      <c r="D11" s="14" t="s">
        <v>13</v>
      </c>
      <c r="I11" s="27" t="s">
        <v>53</v>
      </c>
      <c r="J11" s="27"/>
      <c r="K11" s="27"/>
    </row>
    <row r="12" spans="1:11">
      <c r="A12" s="11" t="s">
        <v>4</v>
      </c>
      <c r="B12" s="15">
        <v>24161</v>
      </c>
      <c r="C12" s="21">
        <f ca="1">DATEDIF(B12,$C$9,"Y")</f>
        <v>54</v>
      </c>
      <c r="D12" s="25" t="str">
        <f ca="1">IF(C12&gt;=18,"OK","Eltern fragen")</f>
        <v>OK</v>
      </c>
      <c r="I12" s="27" t="s">
        <v>54</v>
      </c>
      <c r="J12" s="27"/>
      <c r="K12" s="27"/>
    </row>
    <row r="13" spans="1:11">
      <c r="A13" s="11" t="s">
        <v>5</v>
      </c>
      <c r="B13" s="15">
        <v>35778</v>
      </c>
      <c r="C13" s="21">
        <f t="shared" ref="C13:C20" ca="1" si="0">DATEDIF(B13,$C$9,"Y")</f>
        <v>22</v>
      </c>
      <c r="D13" s="25" t="str">
        <f t="shared" ref="D13:D20" ca="1" si="1">IF(C13&gt;=18,"OK","Eltern fragen")</f>
        <v>OK</v>
      </c>
      <c r="I13" s="27" t="s">
        <v>55</v>
      </c>
      <c r="J13" s="27"/>
      <c r="K13" s="27"/>
    </row>
    <row r="14" spans="1:11">
      <c r="A14" s="11" t="s">
        <v>6</v>
      </c>
      <c r="B14" s="15">
        <v>37109</v>
      </c>
      <c r="C14" s="21">
        <f t="shared" ca="1" si="0"/>
        <v>19</v>
      </c>
      <c r="D14" s="25" t="str">
        <f t="shared" ca="1" si="1"/>
        <v>OK</v>
      </c>
      <c r="I14" s="27"/>
      <c r="J14" s="27"/>
      <c r="K14" s="27"/>
    </row>
    <row r="15" spans="1:11">
      <c r="A15" s="11" t="s">
        <v>7</v>
      </c>
      <c r="B15" s="15">
        <v>37112</v>
      </c>
      <c r="C15" s="21">
        <f t="shared" ca="1" si="0"/>
        <v>19</v>
      </c>
      <c r="D15" s="25" t="str">
        <f t="shared" ca="1" si="1"/>
        <v>OK</v>
      </c>
      <c r="I15" s="27" t="s">
        <v>159</v>
      </c>
      <c r="J15" s="27"/>
      <c r="K15" s="27"/>
    </row>
    <row r="16" spans="1:11">
      <c r="A16" s="11" t="s">
        <v>8</v>
      </c>
      <c r="B16" s="15">
        <v>44815</v>
      </c>
      <c r="C16" s="21" t="e">
        <f t="shared" ca="1" si="0"/>
        <v>#NUM!</v>
      </c>
      <c r="D16" s="25" t="e">
        <f t="shared" ca="1" si="1"/>
        <v>#NUM!</v>
      </c>
      <c r="I16" s="27" t="s">
        <v>160</v>
      </c>
      <c r="J16" s="27"/>
      <c r="K16" s="27"/>
    </row>
    <row r="17" spans="1:11">
      <c r="A17" s="11" t="s">
        <v>9</v>
      </c>
      <c r="B17" s="15">
        <v>37509</v>
      </c>
      <c r="C17" s="21">
        <f t="shared" ca="1" si="0"/>
        <v>18</v>
      </c>
      <c r="D17" s="25" t="str">
        <f t="shared" ca="1" si="1"/>
        <v>OK</v>
      </c>
      <c r="I17" s="27"/>
      <c r="J17" s="27"/>
      <c r="K17" s="27"/>
    </row>
    <row r="18" spans="1:11">
      <c r="A18" s="16" t="s">
        <v>10</v>
      </c>
      <c r="B18" s="15">
        <v>28350</v>
      </c>
      <c r="C18" s="21">
        <f t="shared" ca="1" si="0"/>
        <v>43</v>
      </c>
      <c r="D18" s="25" t="str">
        <f t="shared" ca="1" si="1"/>
        <v>OK</v>
      </c>
      <c r="I18" s="27" t="s">
        <v>161</v>
      </c>
      <c r="J18" s="27"/>
      <c r="K18" s="27"/>
    </row>
    <row r="19" spans="1:11">
      <c r="A19" s="16" t="s">
        <v>11</v>
      </c>
      <c r="B19" s="15">
        <v>37940</v>
      </c>
      <c r="C19" s="21">
        <f t="shared" ca="1" si="0"/>
        <v>16</v>
      </c>
      <c r="D19" s="25" t="str">
        <f t="shared" ca="1" si="1"/>
        <v>Eltern fragen</v>
      </c>
      <c r="I19" s="27" t="s">
        <v>162</v>
      </c>
      <c r="J19" s="27"/>
      <c r="K19" s="27"/>
    </row>
    <row r="20" spans="1:11">
      <c r="A20" s="16" t="s">
        <v>12</v>
      </c>
      <c r="B20" s="15">
        <v>35800</v>
      </c>
      <c r="C20" s="21">
        <f t="shared" ca="1" si="0"/>
        <v>22</v>
      </c>
      <c r="D20" s="25" t="str">
        <f t="shared" ca="1" si="1"/>
        <v>OK</v>
      </c>
      <c r="I20" s="27" t="s">
        <v>163</v>
      </c>
      <c r="J20" s="27"/>
      <c r="K20" s="27"/>
    </row>
    <row r="21" spans="1:11">
      <c r="I21" s="27"/>
      <c r="J21" s="27"/>
      <c r="K21" s="27"/>
    </row>
    <row r="22" spans="1:11">
      <c r="I22" s="27"/>
      <c r="J22" s="27"/>
      <c r="K22" s="27"/>
    </row>
    <row r="23" spans="1:11">
      <c r="I23" s="27"/>
      <c r="J23" s="27"/>
      <c r="K23" s="27"/>
    </row>
    <row r="24" spans="1:11">
      <c r="I24" s="27"/>
      <c r="J24" s="27"/>
      <c r="K24" s="27"/>
    </row>
    <row r="25" spans="1:11">
      <c r="I25" s="27"/>
      <c r="J25" s="27"/>
      <c r="K25" s="27"/>
    </row>
    <row r="26" spans="1:11">
      <c r="I26" s="27" t="s">
        <v>164</v>
      </c>
      <c r="J26" s="27"/>
      <c r="K26" s="27"/>
    </row>
    <row r="27" spans="1:11">
      <c r="I27" s="27" t="s">
        <v>165</v>
      </c>
      <c r="J27" s="27"/>
      <c r="K27" s="27"/>
    </row>
    <row r="28" spans="1:11">
      <c r="I28" s="27" t="s">
        <v>166</v>
      </c>
      <c r="J28" s="27"/>
      <c r="K28" s="27"/>
    </row>
    <row r="29" spans="1:11">
      <c r="I29" s="27"/>
      <c r="J29" s="27"/>
      <c r="K29" s="27"/>
    </row>
    <row r="30" spans="1:11">
      <c r="I30" s="27"/>
      <c r="J30" s="27"/>
      <c r="K30" s="27"/>
    </row>
    <row r="31" spans="1:11">
      <c r="I31" s="27"/>
      <c r="J31" s="27"/>
      <c r="K31" s="27"/>
    </row>
    <row r="32" spans="1:11">
      <c r="I32" s="27"/>
      <c r="J32" s="27"/>
      <c r="K32" s="27"/>
    </row>
    <row r="33" spans="9:11">
      <c r="I33" s="27"/>
      <c r="J33" s="27"/>
      <c r="K33" s="27"/>
    </row>
    <row r="34" spans="9:11">
      <c r="I34" s="27"/>
      <c r="J34" s="27"/>
      <c r="K34" s="27"/>
    </row>
    <row r="35" spans="9:11">
      <c r="I35" s="27" t="s">
        <v>167</v>
      </c>
      <c r="J35" s="27"/>
      <c r="K35" s="27"/>
    </row>
    <row r="36" spans="9:11">
      <c r="I36" s="27" t="s">
        <v>168</v>
      </c>
      <c r="J36" s="27"/>
      <c r="K36" s="27"/>
    </row>
    <row r="37" spans="9:11">
      <c r="I37" s="27" t="s">
        <v>169</v>
      </c>
      <c r="J37" s="27"/>
      <c r="K37" s="27"/>
    </row>
    <row r="38" spans="9:11">
      <c r="I38" s="27"/>
      <c r="J38" s="27"/>
      <c r="K38" s="27"/>
    </row>
    <row r="39" spans="9:11">
      <c r="I39" s="27"/>
      <c r="J39" s="27"/>
      <c r="K39" s="27"/>
    </row>
    <row r="40" spans="9:11">
      <c r="I40" s="27" t="s">
        <v>170</v>
      </c>
      <c r="J40" s="27"/>
      <c r="K40" s="27"/>
    </row>
    <row r="41" spans="9:11">
      <c r="I41" s="27" t="s">
        <v>171</v>
      </c>
      <c r="J41" s="27"/>
      <c r="K41" s="27"/>
    </row>
    <row r="42" spans="9:11">
      <c r="I42" s="27" t="s">
        <v>172</v>
      </c>
      <c r="J42" s="27"/>
      <c r="K42" s="27"/>
    </row>
    <row r="43" spans="9:11">
      <c r="I43" s="27" t="s">
        <v>173</v>
      </c>
      <c r="J43" s="27"/>
      <c r="K43" s="27"/>
    </row>
    <row r="44" spans="9:11">
      <c r="I44" s="27"/>
      <c r="J44" s="27"/>
      <c r="K44" s="27"/>
    </row>
  </sheetData>
  <mergeCells count="1">
    <mergeCell ref="I2:K2"/>
  </mergeCells>
  <hyperlinks>
    <hyperlink ref="C4" r:id="rId1" xr:uid="{00000000-0004-0000-0600-000000000000}"/>
  </hyperlinks>
  <pageMargins left="0.7" right="0.7" top="0.78740157499999996" bottom="0.78740157499999996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W159"/>
  <sheetViews>
    <sheetView tabSelected="1" topLeftCell="A43" zoomScaleNormal="100" workbookViewId="0">
      <selection activeCell="A4" sqref="A4"/>
    </sheetView>
  </sheetViews>
  <sheetFormatPr baseColWidth="10" defaultRowHeight="14.4"/>
  <cols>
    <col min="4" max="4" width="13.109375" customWidth="1"/>
  </cols>
  <sheetData>
    <row r="1" spans="1:20" ht="25.8">
      <c r="A1" s="3" t="s">
        <v>17</v>
      </c>
      <c r="B1" s="4"/>
      <c r="C1" s="4"/>
      <c r="D1" s="4"/>
      <c r="E1" s="4"/>
      <c r="F1" s="4"/>
      <c r="G1" s="18" t="s">
        <v>14</v>
      </c>
    </row>
    <row r="2" spans="1:20" ht="15.6">
      <c r="A2" s="5"/>
      <c r="B2" s="6"/>
      <c r="C2" s="6"/>
      <c r="D2" s="6"/>
      <c r="E2" s="6"/>
      <c r="F2" s="6"/>
      <c r="G2" s="17" t="s">
        <v>16</v>
      </c>
    </row>
    <row r="3" spans="1:20" ht="15.6">
      <c r="A3" s="5"/>
      <c r="B3" s="6"/>
      <c r="C3" s="6"/>
      <c r="D3" s="6"/>
      <c r="E3" s="6"/>
      <c r="F3" s="6"/>
      <c r="G3" s="17" t="s">
        <v>15</v>
      </c>
    </row>
    <row r="4" spans="1:20" ht="16.2" thickBot="1">
      <c r="A4" s="9"/>
      <c r="B4" s="7"/>
      <c r="C4" s="7"/>
      <c r="D4" s="7"/>
      <c r="E4" s="7"/>
      <c r="F4" s="7"/>
      <c r="G4" s="8"/>
    </row>
    <row r="6" spans="1:20">
      <c r="A6" t="s">
        <v>40</v>
      </c>
    </row>
    <row r="7" spans="1:20">
      <c r="A7" t="s">
        <v>41</v>
      </c>
    </row>
    <row r="8" spans="1:20">
      <c r="A8" t="s">
        <v>42</v>
      </c>
    </row>
    <row r="9" spans="1:20">
      <c r="A9" s="11" t="s">
        <v>43</v>
      </c>
      <c r="B9" s="11"/>
      <c r="C9" s="12"/>
    </row>
    <row r="10" spans="1:20" ht="21">
      <c r="A10" s="11"/>
      <c r="B10" s="11"/>
      <c r="C10" s="13"/>
      <c r="G10" s="35" t="s">
        <v>174</v>
      </c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>
      <c r="A11" s="14" t="s">
        <v>1</v>
      </c>
      <c r="B11" s="14" t="s">
        <v>39</v>
      </c>
      <c r="C11" s="14"/>
      <c r="D11" s="14"/>
      <c r="G11" s="27" t="s">
        <v>56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>
      <c r="A12" s="11" t="s">
        <v>4</v>
      </c>
      <c r="B12" s="24">
        <v>100</v>
      </c>
      <c r="C12" s="21"/>
      <c r="D12" s="1" t="str">
        <f>IF(B12=100,"Mitglied",IF(B12&gt;100, "Gönner","Danke"))</f>
        <v>Mitglied</v>
      </c>
      <c r="G12" s="27" t="s">
        <v>57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>
      <c r="A13" s="11" t="s">
        <v>5</v>
      </c>
      <c r="B13" s="24">
        <v>110</v>
      </c>
      <c r="C13" s="21"/>
      <c r="D13" s="1" t="str">
        <f t="shared" ref="D13:D20" si="0">IF(B13=100,"Mitglied",IF(B13&gt;100, "Gönner","Danke"))</f>
        <v>Gönner</v>
      </c>
      <c r="G13" s="27" t="s">
        <v>58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>
      <c r="A14" s="11" t="s">
        <v>6</v>
      </c>
      <c r="B14" s="24">
        <v>30</v>
      </c>
      <c r="C14" s="21"/>
      <c r="D14" s="1" t="str">
        <f t="shared" si="0"/>
        <v>Danke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>
      <c r="A15" s="11" t="s">
        <v>7</v>
      </c>
      <c r="B15" s="24">
        <v>100</v>
      </c>
      <c r="C15" s="21"/>
      <c r="D15" s="1" t="str">
        <f t="shared" si="0"/>
        <v>Mitglied</v>
      </c>
      <c r="G15" s="27" t="s">
        <v>59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>
      <c r="A16" s="11" t="s">
        <v>8</v>
      </c>
      <c r="B16" s="24">
        <v>90</v>
      </c>
      <c r="C16" s="21"/>
      <c r="D16" s="1" t="str">
        <f t="shared" si="0"/>
        <v>Danke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>
      <c r="A17" s="11" t="s">
        <v>9</v>
      </c>
      <c r="B17" s="24">
        <v>130</v>
      </c>
      <c r="C17" s="21"/>
      <c r="D17" s="1" t="str">
        <f t="shared" si="0"/>
        <v>Gönner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>
      <c r="A18" s="16" t="s">
        <v>10</v>
      </c>
      <c r="B18" s="24">
        <v>40</v>
      </c>
      <c r="C18" s="21"/>
      <c r="D18" s="1" t="str">
        <f t="shared" si="0"/>
        <v>Danke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spans="1:20">
      <c r="A19" s="16" t="s">
        <v>11</v>
      </c>
      <c r="B19" s="24">
        <v>100</v>
      </c>
      <c r="C19" s="21"/>
      <c r="D19" s="1" t="str">
        <f t="shared" si="0"/>
        <v>Mitglied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>
      <c r="A20" s="16" t="s">
        <v>12</v>
      </c>
      <c r="B20" s="24">
        <v>30</v>
      </c>
      <c r="C20" s="21"/>
      <c r="D20" s="1" t="str">
        <f t="shared" si="0"/>
        <v>Danke</v>
      </c>
      <c r="G20" s="27" t="s">
        <v>60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>
      <c r="G21" s="27" t="s">
        <v>61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>
      <c r="G22" s="27" t="s">
        <v>62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>
      <c r="G23" s="27" t="s">
        <v>63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</row>
    <row r="24" spans="1:20">
      <c r="G24" s="27" t="s">
        <v>64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1:20">
      <c r="G25" s="27" t="s">
        <v>65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>
      <c r="G29" s="27" t="s">
        <v>66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>
      <c r="G30" s="27" t="s">
        <v>67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>
      <c r="G31" s="27" t="s">
        <v>68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>
      <c r="G32" s="27" t="s">
        <v>69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7:20"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7:20"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7:20"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7:20"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7:20"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7:20"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7:20"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7:20">
      <c r="G40" s="27" t="s">
        <v>70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7:20"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7:20"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7:20"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7:20"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7:20">
      <c r="G45" s="27" t="s">
        <v>71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7:20">
      <c r="G46" s="27" t="s">
        <v>72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7:20"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7:20">
      <c r="G48" s="27"/>
      <c r="H48" s="27"/>
      <c r="I48" s="27"/>
      <c r="J48" s="27" t="s">
        <v>73</v>
      </c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7:20">
      <c r="G49" s="27"/>
      <c r="H49" s="27"/>
      <c r="I49" s="27"/>
      <c r="J49" s="27" t="s">
        <v>74</v>
      </c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7:20">
      <c r="G50" s="27"/>
      <c r="H50" s="27"/>
      <c r="I50" s="27"/>
      <c r="J50" s="27" t="s">
        <v>75</v>
      </c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7:20">
      <c r="G51" s="27"/>
      <c r="H51" s="27"/>
      <c r="I51" s="27"/>
      <c r="J51" s="27" t="s">
        <v>76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7:20"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7:20">
      <c r="G53" s="27"/>
      <c r="H53" s="27"/>
      <c r="I53" s="27"/>
      <c r="J53" s="27" t="s">
        <v>77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7:20">
      <c r="G54" s="27"/>
      <c r="H54" s="27"/>
      <c r="I54" s="27"/>
      <c r="J54" s="27" t="s">
        <v>86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7:20">
      <c r="G55" s="27"/>
      <c r="H55" s="27"/>
      <c r="I55" s="27"/>
      <c r="J55" s="27" t="s">
        <v>78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7:20"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7:20"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7:20"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7:20"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7:20"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7:20"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7:20"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7:20"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7:20"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7:20"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7:20"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7:20"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7:20"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7:20"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7:20">
      <c r="G70" s="27"/>
      <c r="H70" s="27"/>
      <c r="I70" s="27"/>
      <c r="J70" s="27" t="s">
        <v>79</v>
      </c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7:20"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7:20"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7:20"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7:20">
      <c r="G74" s="27"/>
      <c r="H74" s="27"/>
      <c r="I74" s="27"/>
      <c r="J74" s="27" t="s">
        <v>80</v>
      </c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7:20"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7:20"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7:20"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7:20"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7:20">
      <c r="G79" s="27"/>
      <c r="H79" s="27"/>
      <c r="I79" s="27"/>
      <c r="J79" s="27" t="s">
        <v>81</v>
      </c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7:20">
      <c r="G80" s="27"/>
      <c r="H80" s="27"/>
      <c r="I80" s="27"/>
      <c r="J80" s="27" t="s">
        <v>82</v>
      </c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7:20"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7:20"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7:20"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7:20"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7:20"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7:20"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7:20"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7:20"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7:20"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7:20"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7:20"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7:20"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7:20"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7:20"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7:20">
      <c r="G95" s="27"/>
      <c r="H95" s="27"/>
      <c r="I95" s="27"/>
      <c r="J95" s="27" t="s">
        <v>83</v>
      </c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7:20">
      <c r="G96" s="27"/>
      <c r="H96" s="27"/>
      <c r="I96" s="27"/>
      <c r="J96" s="27" t="s">
        <v>84</v>
      </c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1:20"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1:20"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1:20"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1:20"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1:20"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1:20">
      <c r="G102" s="27"/>
      <c r="H102" s="27"/>
      <c r="I102" s="27"/>
      <c r="J102" s="27" t="s">
        <v>85</v>
      </c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1:20">
      <c r="G103" s="27"/>
      <c r="H103" s="27"/>
      <c r="I103" s="27"/>
      <c r="J103" s="27" t="s">
        <v>87</v>
      </c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1:20">
      <c r="G104" s="27"/>
      <c r="H104" s="27"/>
      <c r="I104" s="27"/>
      <c r="J104" s="27" t="s">
        <v>88</v>
      </c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1:20">
      <c r="G105" s="27"/>
      <c r="H105" s="27"/>
      <c r="I105" s="27"/>
      <c r="J105" s="27" t="s">
        <v>89</v>
      </c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1:20">
      <c r="G106" s="27"/>
      <c r="H106" s="27"/>
      <c r="I106" s="27"/>
      <c r="J106" s="28" t="s">
        <v>90</v>
      </c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>
      <c r="G107" s="27"/>
      <c r="H107" s="27"/>
      <c r="I107" s="27"/>
      <c r="J107" s="28" t="s">
        <v>91</v>
      </c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1:20">
      <c r="G108" s="27"/>
      <c r="H108" s="27"/>
      <c r="I108" s="27"/>
      <c r="J108" s="28" t="s">
        <v>92</v>
      </c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1:20"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1:20">
      <c r="A110" s="14" t="s">
        <v>1</v>
      </c>
      <c r="B110" s="14" t="s">
        <v>39</v>
      </c>
      <c r="C110" s="14"/>
      <c r="D110" s="14"/>
      <c r="G110" s="27"/>
      <c r="H110" s="27"/>
      <c r="I110" s="27"/>
      <c r="J110" s="27" t="s">
        <v>93</v>
      </c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1:20">
      <c r="A111" s="11" t="s">
        <v>4</v>
      </c>
      <c r="B111" s="24">
        <v>100</v>
      </c>
      <c r="C111" s="21"/>
      <c r="D111" s="1" t="str">
        <f>IF(B111&gt;100,"Gönner",IF(B111=100,"Mitglied","Danke"))</f>
        <v>Mitglied</v>
      </c>
      <c r="G111" s="27"/>
      <c r="H111" s="27"/>
      <c r="I111" s="27"/>
      <c r="J111" s="27" t="s">
        <v>94</v>
      </c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1:20">
      <c r="A112" s="11" t="s">
        <v>5</v>
      </c>
      <c r="B112" s="24">
        <v>110</v>
      </c>
      <c r="C112" s="21"/>
      <c r="D112" s="1" t="str">
        <f t="shared" ref="D112:D119" si="1">IF(B112&gt;100,"Gönner",IF(B112=100,"Mitglied","Danke"))</f>
        <v>Gönner</v>
      </c>
      <c r="G112" s="27"/>
      <c r="H112" s="27"/>
      <c r="I112" s="27"/>
      <c r="J112" s="27" t="s">
        <v>95</v>
      </c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1:20">
      <c r="A113" s="11" t="s">
        <v>6</v>
      </c>
      <c r="B113" s="24">
        <v>30</v>
      </c>
      <c r="C113" s="21"/>
      <c r="D113" s="1" t="str">
        <f t="shared" si="1"/>
        <v>Danke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1:20">
      <c r="A114" s="11" t="s">
        <v>7</v>
      </c>
      <c r="B114" s="24">
        <v>100</v>
      </c>
      <c r="C114" s="21"/>
      <c r="D114" s="1" t="str">
        <f t="shared" si="1"/>
        <v>Mitglied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0">
      <c r="A115" s="11" t="s">
        <v>8</v>
      </c>
      <c r="B115" s="24">
        <v>90</v>
      </c>
      <c r="C115" s="21"/>
      <c r="D115" s="1" t="str">
        <f t="shared" si="1"/>
        <v>Danke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1:20">
      <c r="A116" s="11" t="s">
        <v>9</v>
      </c>
      <c r="B116" s="24">
        <v>130</v>
      </c>
      <c r="C116" s="21"/>
      <c r="D116" s="1" t="str">
        <f t="shared" si="1"/>
        <v>Gönner</v>
      </c>
      <c r="G116" s="27"/>
      <c r="H116" s="27"/>
      <c r="I116" s="27"/>
      <c r="J116" s="27" t="s">
        <v>96</v>
      </c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>
      <c r="A117" s="16" t="s">
        <v>10</v>
      </c>
      <c r="B117" s="24">
        <v>40</v>
      </c>
      <c r="C117" s="21"/>
      <c r="D117" s="1" t="str">
        <f t="shared" si="1"/>
        <v>Danke</v>
      </c>
      <c r="G117" s="27"/>
      <c r="H117" s="27"/>
      <c r="I117" s="27"/>
      <c r="J117" s="27" t="s">
        <v>97</v>
      </c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1:20">
      <c r="A118" s="16" t="s">
        <v>11</v>
      </c>
      <c r="B118" s="24">
        <v>100</v>
      </c>
      <c r="C118" s="21"/>
      <c r="D118" s="1" t="str">
        <f t="shared" si="1"/>
        <v>Mitglied</v>
      </c>
      <c r="G118" s="27"/>
      <c r="H118" s="27"/>
      <c r="I118" s="27"/>
      <c r="J118" s="27" t="s">
        <v>98</v>
      </c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>
      <c r="A119" s="16" t="s">
        <v>12</v>
      </c>
      <c r="B119" s="24">
        <v>30</v>
      </c>
      <c r="C119" s="21"/>
      <c r="D119" s="1" t="str">
        <f t="shared" si="1"/>
        <v>Danke</v>
      </c>
      <c r="G119" s="27"/>
      <c r="H119" s="27"/>
      <c r="I119" s="27"/>
      <c r="J119" s="28" t="s">
        <v>99</v>
      </c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>
      <c r="G120" s="27"/>
      <c r="H120" s="27"/>
      <c r="I120" s="27"/>
      <c r="J120" s="28" t="s">
        <v>100</v>
      </c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>
      <c r="G122" s="27"/>
      <c r="H122" s="27"/>
      <c r="I122" s="27"/>
      <c r="J122" s="27" t="s">
        <v>101</v>
      </c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1:20">
      <c r="G123" s="27"/>
      <c r="H123" s="27"/>
      <c r="I123" s="27"/>
      <c r="J123" s="27" t="s">
        <v>102</v>
      </c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1:20">
      <c r="G124" s="27"/>
      <c r="H124" s="27"/>
      <c r="I124" s="27"/>
      <c r="J124" s="27" t="s">
        <v>103</v>
      </c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32" spans="1:23">
      <c r="A132" t="s">
        <v>140</v>
      </c>
      <c r="H132" s="27" t="s">
        <v>144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>
      <c r="A133" t="s">
        <v>138</v>
      </c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>
      <c r="A134" t="s">
        <v>139</v>
      </c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</row>
    <row r="136" spans="1:23">
      <c r="A136" s="19" t="s">
        <v>32</v>
      </c>
      <c r="B136" s="19" t="s">
        <v>130</v>
      </c>
      <c r="C136" s="19" t="s">
        <v>131</v>
      </c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</row>
    <row r="137" spans="1:23">
      <c r="A137" t="s">
        <v>9</v>
      </c>
      <c r="B137" t="s">
        <v>136</v>
      </c>
      <c r="C137" s="30">
        <f>IF(B137="aktiv",100,IF(B137="passiv",30,""))</f>
        <v>100</v>
      </c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</row>
    <row r="138" spans="1:23">
      <c r="A138" t="s">
        <v>132</v>
      </c>
      <c r="C138" s="30" t="str">
        <f t="shared" ref="C138:C142" si="2">IF(B138="aktiv",100,IF(B138="passiv",30,""))</f>
        <v/>
      </c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</row>
    <row r="139" spans="1:23">
      <c r="A139" t="s">
        <v>133</v>
      </c>
      <c r="B139" t="s">
        <v>137</v>
      </c>
      <c r="C139" s="30">
        <f t="shared" si="2"/>
        <v>30</v>
      </c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</row>
    <row r="140" spans="1:23">
      <c r="A140" t="s">
        <v>134</v>
      </c>
      <c r="B140" t="s">
        <v>136</v>
      </c>
      <c r="C140" s="30">
        <f t="shared" si="2"/>
        <v>100</v>
      </c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>
      <c r="A141" t="s">
        <v>10</v>
      </c>
      <c r="B141" t="s">
        <v>137</v>
      </c>
      <c r="C141" s="30">
        <f t="shared" si="2"/>
        <v>30</v>
      </c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>
      <c r="A142" t="s">
        <v>135</v>
      </c>
      <c r="B142" t="s">
        <v>137</v>
      </c>
      <c r="C142" s="30">
        <f t="shared" si="2"/>
        <v>30</v>
      </c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>
      <c r="A146" t="s">
        <v>141</v>
      </c>
      <c r="H146" s="27" t="s">
        <v>145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>
      <c r="A147" t="s">
        <v>138</v>
      </c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>
      <c r="A148" t="s">
        <v>139</v>
      </c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>
      <c r="A149" t="s">
        <v>143</v>
      </c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>
      <c r="A151" s="19" t="s">
        <v>32</v>
      </c>
      <c r="B151" s="19" t="s">
        <v>130</v>
      </c>
      <c r="C151" s="19" t="s">
        <v>131</v>
      </c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>
      <c r="A152" t="s">
        <v>9</v>
      </c>
      <c r="B152" t="s">
        <v>136</v>
      </c>
      <c r="C152" s="30">
        <f>IF(B152="aktiv",100,IF(B152="passiv",30,IF(ISBLANK(B152),"","FEHLER")))</f>
        <v>100</v>
      </c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>
      <c r="A153" t="s">
        <v>132</v>
      </c>
      <c r="B153" t="s">
        <v>136</v>
      </c>
      <c r="C153" s="30">
        <f t="shared" ref="C153:C157" si="3">IF(B153="aktiv",100,IF(B153="passiv",30,IF(ISBLANK(B153),"","FEHLER")))</f>
        <v>100</v>
      </c>
      <c r="H153" s="27" t="s">
        <v>146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>
      <c r="A154" t="s">
        <v>133</v>
      </c>
      <c r="B154" t="s">
        <v>142</v>
      </c>
      <c r="C154" s="30" t="str">
        <f t="shared" si="3"/>
        <v>FEHLER</v>
      </c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</row>
    <row r="155" spans="1:23">
      <c r="A155" t="s">
        <v>134</v>
      </c>
      <c r="B155" t="s">
        <v>136</v>
      </c>
      <c r="C155" s="30">
        <f t="shared" si="3"/>
        <v>100</v>
      </c>
      <c r="H155" s="27" t="s">
        <v>147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</row>
    <row r="156" spans="1:23">
      <c r="A156" t="s">
        <v>10</v>
      </c>
      <c r="C156" s="30" t="str">
        <f t="shared" si="3"/>
        <v/>
      </c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</row>
    <row r="157" spans="1:23">
      <c r="A157" t="s">
        <v>135</v>
      </c>
      <c r="B157" t="s">
        <v>137</v>
      </c>
      <c r="C157" s="30">
        <f t="shared" si="3"/>
        <v>30</v>
      </c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</row>
    <row r="158" spans="1:23"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</row>
    <row r="159" spans="1:23"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</row>
  </sheetData>
  <mergeCells count="1">
    <mergeCell ref="G10:T1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K91"/>
  <sheetViews>
    <sheetView zoomScaleNormal="100" workbookViewId="0">
      <selection activeCell="D7" sqref="D7"/>
    </sheetView>
  </sheetViews>
  <sheetFormatPr baseColWidth="10" defaultRowHeight="14.4"/>
  <cols>
    <col min="4" max="4" width="32.6640625" customWidth="1"/>
    <col min="9" max="9" width="50.77734375" customWidth="1"/>
    <col min="10" max="10" width="7.109375" customWidth="1"/>
    <col min="11" max="11" width="50.77734375" customWidth="1"/>
  </cols>
  <sheetData>
    <row r="1" spans="1:11" ht="25.8">
      <c r="A1" s="3" t="s">
        <v>17</v>
      </c>
      <c r="B1" s="4"/>
      <c r="C1" s="4"/>
      <c r="D1" s="4"/>
      <c r="E1" s="4"/>
      <c r="F1" s="4"/>
      <c r="G1" s="18" t="s">
        <v>14</v>
      </c>
    </row>
    <row r="2" spans="1:11" ht="21">
      <c r="A2" s="5"/>
      <c r="B2" s="6"/>
      <c r="C2" s="6"/>
      <c r="D2" s="6"/>
      <c r="E2" s="6"/>
      <c r="F2" s="6"/>
      <c r="G2" s="17" t="s">
        <v>16</v>
      </c>
      <c r="I2" s="35" t="s">
        <v>174</v>
      </c>
      <c r="J2" s="35"/>
      <c r="K2" s="35"/>
    </row>
    <row r="3" spans="1:11" ht="15.6">
      <c r="A3" s="5"/>
      <c r="B3" s="6"/>
      <c r="C3" s="6"/>
      <c r="D3" s="6"/>
      <c r="E3" s="6"/>
      <c r="F3" s="6"/>
      <c r="G3" s="17" t="s">
        <v>15</v>
      </c>
      <c r="I3" s="31" t="s">
        <v>175</v>
      </c>
      <c r="J3" s="31"/>
      <c r="K3" s="31" t="s">
        <v>176</v>
      </c>
    </row>
    <row r="4" spans="1:11" ht="16.2" thickBot="1">
      <c r="A4" s="9"/>
      <c r="B4" s="7"/>
      <c r="C4" s="7"/>
      <c r="D4" s="7"/>
      <c r="E4" s="7"/>
      <c r="F4" s="7"/>
      <c r="G4" s="8"/>
      <c r="I4" s="32" t="s">
        <v>177</v>
      </c>
      <c r="J4" s="32"/>
      <c r="K4" s="32"/>
    </row>
    <row r="5" spans="1:11">
      <c r="I5" s="27" t="s">
        <v>178</v>
      </c>
      <c r="J5" s="27"/>
      <c r="K5" s="27"/>
    </row>
    <row r="6" spans="1:11">
      <c r="I6" s="27" t="s">
        <v>179</v>
      </c>
      <c r="J6" s="27"/>
      <c r="K6" s="27"/>
    </row>
    <row r="7" spans="1:11" ht="21">
      <c r="A7" s="33" t="s">
        <v>181</v>
      </c>
      <c r="B7" s="11"/>
      <c r="C7" s="13"/>
      <c r="I7" s="27" t="s">
        <v>180</v>
      </c>
      <c r="J7" s="27"/>
      <c r="K7" s="27"/>
    </row>
    <row r="8" spans="1:11">
      <c r="A8" s="14" t="s">
        <v>1</v>
      </c>
      <c r="B8" s="14" t="s">
        <v>18</v>
      </c>
      <c r="C8" s="14" t="s">
        <v>20</v>
      </c>
      <c r="D8" s="14" t="s">
        <v>21</v>
      </c>
      <c r="I8" s="27"/>
      <c r="J8" s="27"/>
      <c r="K8" s="27"/>
    </row>
    <row r="9" spans="1:11">
      <c r="A9" t="s">
        <v>22</v>
      </c>
      <c r="B9" s="11" t="s">
        <v>4</v>
      </c>
      <c r="C9" t="s">
        <v>30</v>
      </c>
      <c r="D9" s="1" t="str">
        <f>IF(C9="Frau","Sehr geehrte Frau","")</f>
        <v>Sehr geehrte Frau</v>
      </c>
      <c r="I9" s="27"/>
      <c r="J9" s="27"/>
      <c r="K9" s="27"/>
    </row>
    <row r="10" spans="1:11">
      <c r="A10" t="s">
        <v>23</v>
      </c>
      <c r="B10" s="11" t="s">
        <v>5</v>
      </c>
      <c r="C10" t="s">
        <v>31</v>
      </c>
      <c r="D10" s="1" t="str">
        <f t="shared" ref="D10:D17" si="0">IF(C10="Frau","Sehr geehrte Frau","")</f>
        <v/>
      </c>
      <c r="I10" s="27"/>
      <c r="J10" s="27"/>
      <c r="K10" s="27"/>
    </row>
    <row r="11" spans="1:11">
      <c r="A11" t="s">
        <v>24</v>
      </c>
      <c r="B11" s="11" t="s">
        <v>6</v>
      </c>
      <c r="C11" t="s">
        <v>128</v>
      </c>
      <c r="D11" s="1" t="str">
        <f t="shared" si="0"/>
        <v/>
      </c>
      <c r="I11" s="27" t="s">
        <v>182</v>
      </c>
      <c r="J11" s="27"/>
      <c r="K11" s="27"/>
    </row>
    <row r="12" spans="1:11">
      <c r="A12" t="s">
        <v>25</v>
      </c>
      <c r="B12" s="11" t="s">
        <v>7</v>
      </c>
      <c r="C12" t="s">
        <v>30</v>
      </c>
      <c r="D12" s="1" t="str">
        <f t="shared" si="0"/>
        <v>Sehr geehrte Frau</v>
      </c>
      <c r="I12" s="27" t="s">
        <v>183</v>
      </c>
      <c r="J12" s="27"/>
      <c r="K12" s="27"/>
    </row>
    <row r="13" spans="1:11">
      <c r="A13" t="s">
        <v>26</v>
      </c>
      <c r="B13" s="11" t="s">
        <v>8</v>
      </c>
      <c r="C13" t="s">
        <v>129</v>
      </c>
      <c r="D13" s="1" t="str">
        <f t="shared" si="0"/>
        <v/>
      </c>
      <c r="I13" s="27" t="s">
        <v>184</v>
      </c>
      <c r="J13" s="27"/>
      <c r="K13" s="27"/>
    </row>
    <row r="14" spans="1:11">
      <c r="A14" t="s">
        <v>27</v>
      </c>
      <c r="B14" s="11" t="s">
        <v>9</v>
      </c>
      <c r="C14" t="s">
        <v>30</v>
      </c>
      <c r="D14" s="1" t="str">
        <f t="shared" si="0"/>
        <v>Sehr geehrte Frau</v>
      </c>
      <c r="I14" s="27" t="s">
        <v>185</v>
      </c>
      <c r="J14" s="27"/>
      <c r="K14" s="27"/>
    </row>
    <row r="15" spans="1:11">
      <c r="A15" t="s">
        <v>126</v>
      </c>
      <c r="B15" s="16"/>
      <c r="C15" t="s">
        <v>127</v>
      </c>
      <c r="D15" s="1" t="str">
        <f t="shared" si="0"/>
        <v/>
      </c>
      <c r="I15" s="27" t="s">
        <v>186</v>
      </c>
      <c r="J15" s="27"/>
      <c r="K15" s="27"/>
    </row>
    <row r="16" spans="1:11">
      <c r="A16" t="s">
        <v>28</v>
      </c>
      <c r="B16" s="16" t="s">
        <v>11</v>
      </c>
      <c r="C16" t="s">
        <v>31</v>
      </c>
      <c r="D16" s="1" t="str">
        <f t="shared" si="0"/>
        <v/>
      </c>
      <c r="I16" s="27" t="s">
        <v>187</v>
      </c>
      <c r="J16" s="27"/>
      <c r="K16" s="27"/>
    </row>
    <row r="17" spans="1:11">
      <c r="A17" t="s">
        <v>29</v>
      </c>
      <c r="B17" s="16" t="s">
        <v>12</v>
      </c>
      <c r="C17" t="s">
        <v>30</v>
      </c>
      <c r="D17" s="1" t="str">
        <f t="shared" si="0"/>
        <v>Sehr geehrte Frau</v>
      </c>
      <c r="I17" s="27" t="s">
        <v>188</v>
      </c>
      <c r="J17" s="27"/>
      <c r="K17" s="27"/>
    </row>
    <row r="18" spans="1:11">
      <c r="I18" s="27" t="s">
        <v>189</v>
      </c>
      <c r="J18" s="27"/>
      <c r="K18" s="27"/>
    </row>
    <row r="19" spans="1:11" ht="21">
      <c r="A19" s="33" t="s">
        <v>200</v>
      </c>
      <c r="B19" s="11"/>
      <c r="C19" s="13"/>
      <c r="I19" s="27" t="s">
        <v>190</v>
      </c>
      <c r="J19" s="27"/>
      <c r="K19" s="27"/>
    </row>
    <row r="20" spans="1:11">
      <c r="A20" s="14" t="s">
        <v>1</v>
      </c>
      <c r="B20" s="14" t="s">
        <v>18</v>
      </c>
      <c r="C20" s="14" t="s">
        <v>20</v>
      </c>
      <c r="D20" s="14" t="s">
        <v>21</v>
      </c>
      <c r="I20" s="32" t="s">
        <v>201</v>
      </c>
      <c r="J20" s="32"/>
      <c r="K20" s="32"/>
    </row>
    <row r="21" spans="1:11">
      <c r="A21" t="s">
        <v>22</v>
      </c>
      <c r="B21" s="11" t="s">
        <v>4</v>
      </c>
      <c r="C21" t="s">
        <v>30</v>
      </c>
      <c r="D21" s="1" t="str">
        <f>IF(C21="Frau","Sehr geehrte Frau",IF(C21="Herr","Sehr geehrter Herr","Sehr geehrte Damen und Herren"))</f>
        <v>Sehr geehrte Frau</v>
      </c>
      <c r="I21" s="27" t="s">
        <v>191</v>
      </c>
      <c r="J21" s="27"/>
      <c r="K21" s="27"/>
    </row>
    <row r="22" spans="1:11">
      <c r="A22" t="s">
        <v>23</v>
      </c>
      <c r="B22" s="11" t="s">
        <v>5</v>
      </c>
      <c r="C22" t="s">
        <v>31</v>
      </c>
      <c r="D22" s="1" t="str">
        <f t="shared" ref="D22:D29" si="1">IF(C22="Frau","Sehr geehrte Frau",IF(C22="Herr","Sehr geehrter Herr","Sehr geehrte Damen und Herren"))</f>
        <v>Sehr geehrter Herr</v>
      </c>
      <c r="I22" s="27" t="s">
        <v>192</v>
      </c>
      <c r="J22" s="27"/>
      <c r="K22" s="27"/>
    </row>
    <row r="23" spans="1:11">
      <c r="A23" t="s">
        <v>24</v>
      </c>
      <c r="B23" s="11" t="s">
        <v>6</v>
      </c>
      <c r="C23" t="s">
        <v>128</v>
      </c>
      <c r="D23" s="1" t="str">
        <f t="shared" si="1"/>
        <v>Sehr geehrte Damen und Herren</v>
      </c>
      <c r="I23" s="27" t="s">
        <v>193</v>
      </c>
      <c r="J23" s="27"/>
      <c r="K23" s="27"/>
    </row>
    <row r="24" spans="1:11">
      <c r="A24" t="s">
        <v>25</v>
      </c>
      <c r="B24" s="11" t="s">
        <v>7</v>
      </c>
      <c r="C24" t="s">
        <v>30</v>
      </c>
      <c r="D24" s="1" t="str">
        <f t="shared" si="1"/>
        <v>Sehr geehrte Frau</v>
      </c>
      <c r="I24" s="27" t="s">
        <v>194</v>
      </c>
      <c r="J24" s="27"/>
      <c r="K24" s="27"/>
    </row>
    <row r="25" spans="1:11">
      <c r="A25" t="s">
        <v>26</v>
      </c>
      <c r="B25" s="11" t="s">
        <v>8</v>
      </c>
      <c r="C25" t="s">
        <v>129</v>
      </c>
      <c r="D25" s="1" t="str">
        <f t="shared" si="1"/>
        <v>Sehr geehrte Damen und Herren</v>
      </c>
      <c r="I25" s="27" t="s">
        <v>195</v>
      </c>
      <c r="J25" s="27"/>
      <c r="K25" s="27"/>
    </row>
    <row r="26" spans="1:11">
      <c r="A26" t="s">
        <v>27</v>
      </c>
      <c r="B26" s="11" t="s">
        <v>9</v>
      </c>
      <c r="C26" t="s">
        <v>30</v>
      </c>
      <c r="D26" s="1" t="str">
        <f t="shared" si="1"/>
        <v>Sehr geehrte Frau</v>
      </c>
      <c r="I26" s="27"/>
      <c r="J26" s="27"/>
      <c r="K26" s="27"/>
    </row>
    <row r="27" spans="1:11">
      <c r="A27" t="s">
        <v>126</v>
      </c>
      <c r="B27" s="16"/>
      <c r="C27" t="s">
        <v>127</v>
      </c>
      <c r="D27" s="1" t="str">
        <f t="shared" si="1"/>
        <v>Sehr geehrte Damen und Herren</v>
      </c>
      <c r="I27" s="27"/>
      <c r="J27" s="27"/>
      <c r="K27" s="27"/>
    </row>
    <row r="28" spans="1:11">
      <c r="A28" t="s">
        <v>28</v>
      </c>
      <c r="B28" s="16" t="s">
        <v>11</v>
      </c>
      <c r="C28" t="s">
        <v>31</v>
      </c>
      <c r="D28" s="1" t="str">
        <f t="shared" si="1"/>
        <v>Sehr geehrter Herr</v>
      </c>
      <c r="I28" s="27"/>
      <c r="J28" s="27"/>
      <c r="K28" s="27"/>
    </row>
    <row r="29" spans="1:11">
      <c r="A29" t="s">
        <v>29</v>
      </c>
      <c r="B29" s="16" t="s">
        <v>12</v>
      </c>
      <c r="C29" t="s">
        <v>30</v>
      </c>
      <c r="D29" s="1" t="str">
        <f t="shared" si="1"/>
        <v>Sehr geehrte Frau</v>
      </c>
      <c r="I29" s="27"/>
      <c r="J29" s="27"/>
      <c r="K29" s="27"/>
    </row>
    <row r="30" spans="1:11">
      <c r="I30" s="27"/>
      <c r="J30" s="27"/>
      <c r="K30" s="27"/>
    </row>
    <row r="31" spans="1:11" ht="21">
      <c r="A31" s="33" t="s">
        <v>216</v>
      </c>
      <c r="I31" s="27"/>
      <c r="J31" s="27"/>
      <c r="K31" s="27"/>
    </row>
    <row r="32" spans="1:11">
      <c r="A32" s="14" t="s">
        <v>1</v>
      </c>
      <c r="B32" s="14" t="s">
        <v>18</v>
      </c>
      <c r="C32" s="14" t="s">
        <v>20</v>
      </c>
      <c r="D32" s="14" t="s">
        <v>21</v>
      </c>
      <c r="I32" s="27"/>
      <c r="J32" s="27"/>
      <c r="K32" s="27"/>
    </row>
    <row r="33" spans="1:11">
      <c r="A33" t="s">
        <v>22</v>
      </c>
      <c r="B33" s="11" t="s">
        <v>4</v>
      </c>
      <c r="C33" t="s">
        <v>30</v>
      </c>
      <c r="D33" s="1" t="str">
        <f>IF(C33="Frau","Sehr geehrte Frau", IF(C33="Herr","Sehr geehrter Herr", IF(C33="Firma","Sehr geehrte Damen und Herren","")))</f>
        <v>Sehr geehrte Frau</v>
      </c>
      <c r="I33" s="27"/>
      <c r="J33" s="27"/>
      <c r="K33" s="27"/>
    </row>
    <row r="34" spans="1:11">
      <c r="A34" t="s">
        <v>23</v>
      </c>
      <c r="B34" s="11" t="s">
        <v>5</v>
      </c>
      <c r="C34" t="s">
        <v>31</v>
      </c>
      <c r="D34" s="1" t="str">
        <f t="shared" ref="D34:D41" si="2">IF(C34="Frau","Sehr geehrte Frau", IF(C34="Herr","Sehr geehrter Herr", IF(C34="Firma","Sehr geehrte Damen und Herren","")))</f>
        <v>Sehr geehrter Herr</v>
      </c>
      <c r="I34" s="27" t="s">
        <v>196</v>
      </c>
      <c r="J34" s="27"/>
      <c r="K34" s="27"/>
    </row>
    <row r="35" spans="1:11">
      <c r="A35" t="s">
        <v>24</v>
      </c>
      <c r="B35" s="11" t="s">
        <v>6</v>
      </c>
      <c r="C35" t="s">
        <v>128</v>
      </c>
      <c r="D35" s="1" t="str">
        <f t="shared" si="2"/>
        <v/>
      </c>
      <c r="I35" s="27" t="s">
        <v>197</v>
      </c>
      <c r="J35" s="27"/>
      <c r="K35" s="27"/>
    </row>
    <row r="36" spans="1:11">
      <c r="A36" t="s">
        <v>25</v>
      </c>
      <c r="B36" s="11" t="s">
        <v>7</v>
      </c>
      <c r="C36" t="s">
        <v>30</v>
      </c>
      <c r="D36" s="1" t="str">
        <f t="shared" si="2"/>
        <v>Sehr geehrte Frau</v>
      </c>
      <c r="I36" s="34" t="s">
        <v>198</v>
      </c>
      <c r="J36" s="27"/>
      <c r="K36" s="27"/>
    </row>
    <row r="37" spans="1:11">
      <c r="A37" t="s">
        <v>26</v>
      </c>
      <c r="B37" s="11" t="s">
        <v>8</v>
      </c>
      <c r="C37" t="s">
        <v>129</v>
      </c>
      <c r="D37" s="1" t="str">
        <f t="shared" si="2"/>
        <v/>
      </c>
      <c r="I37" s="34" t="s">
        <v>199</v>
      </c>
      <c r="J37" s="27"/>
      <c r="K37" s="27"/>
    </row>
    <row r="38" spans="1:11">
      <c r="A38" t="s">
        <v>27</v>
      </c>
      <c r="B38" s="11" t="s">
        <v>9</v>
      </c>
      <c r="C38" t="s">
        <v>30</v>
      </c>
      <c r="D38" s="1" t="str">
        <f t="shared" si="2"/>
        <v>Sehr geehrte Frau</v>
      </c>
      <c r="I38" s="27" t="s">
        <v>202</v>
      </c>
      <c r="J38" s="27"/>
      <c r="K38" s="27"/>
    </row>
    <row r="39" spans="1:11">
      <c r="A39" t="s">
        <v>126</v>
      </c>
      <c r="B39" s="16"/>
      <c r="C39" t="s">
        <v>127</v>
      </c>
      <c r="D39" s="1" t="str">
        <f t="shared" si="2"/>
        <v>Sehr geehrte Damen und Herren</v>
      </c>
      <c r="I39" s="27" t="s">
        <v>203</v>
      </c>
      <c r="J39" s="27"/>
      <c r="K39" s="27"/>
    </row>
    <row r="40" spans="1:11">
      <c r="A40" t="s">
        <v>28</v>
      </c>
      <c r="B40" s="16" t="s">
        <v>11</v>
      </c>
      <c r="C40" t="s">
        <v>31</v>
      </c>
      <c r="D40" s="1" t="str">
        <f t="shared" si="2"/>
        <v>Sehr geehrter Herr</v>
      </c>
      <c r="I40" s="27"/>
      <c r="J40" s="27"/>
      <c r="K40" s="27"/>
    </row>
    <row r="41" spans="1:11">
      <c r="A41" t="s">
        <v>29</v>
      </c>
      <c r="B41" s="16" t="s">
        <v>12</v>
      </c>
      <c r="C41" t="s">
        <v>30</v>
      </c>
      <c r="D41" s="1" t="str">
        <f t="shared" si="2"/>
        <v>Sehr geehrte Frau</v>
      </c>
      <c r="I41" s="32" t="s">
        <v>215</v>
      </c>
      <c r="J41" s="32"/>
      <c r="K41" s="32"/>
    </row>
    <row r="42" spans="1:11">
      <c r="I42" s="27" t="s">
        <v>204</v>
      </c>
      <c r="J42" s="27"/>
      <c r="K42" s="27"/>
    </row>
    <row r="43" spans="1:11" ht="21">
      <c r="A43" s="33" t="s">
        <v>217</v>
      </c>
      <c r="I43" s="27"/>
      <c r="J43" s="27"/>
      <c r="K43" s="27"/>
    </row>
    <row r="44" spans="1:11">
      <c r="A44" s="14" t="s">
        <v>1</v>
      </c>
      <c r="B44" s="14" t="s">
        <v>18</v>
      </c>
      <c r="C44" s="14" t="s">
        <v>20</v>
      </c>
      <c r="D44" s="14" t="s">
        <v>21</v>
      </c>
      <c r="I44" s="27"/>
      <c r="J44" s="27"/>
      <c r="K44" s="27"/>
    </row>
    <row r="45" spans="1:11">
      <c r="A45" t="s">
        <v>22</v>
      </c>
      <c r="B45" s="11" t="s">
        <v>4</v>
      </c>
      <c r="C45" t="s">
        <v>30</v>
      </c>
      <c r="D45" s="1" t="str">
        <f>IF(C45="Frau","Sehr geehrte Frau", IF(C45="Herr","Sehr geehrter Herr", IF(C45="Familie","Liebe Familie","Sehr geehrte Damen und Herren")))</f>
        <v>Sehr geehrte Frau</v>
      </c>
      <c r="I45" s="27"/>
      <c r="J45" s="27"/>
      <c r="K45" s="27"/>
    </row>
    <row r="46" spans="1:11">
      <c r="A46" t="s">
        <v>23</v>
      </c>
      <c r="B46" s="11" t="s">
        <v>5</v>
      </c>
      <c r="C46" t="s">
        <v>31</v>
      </c>
      <c r="D46" s="1" t="str">
        <f t="shared" ref="D46:D53" si="3">IF(C46="Frau","Sehr geehrte Frau", IF(C46="Herr","Sehr geehrter Herr", IF(C46="Familie","Liebe Familie","Sehr geehrte Damen und Herren")))</f>
        <v>Sehr geehrter Herr</v>
      </c>
      <c r="I46" s="27"/>
      <c r="J46" s="27"/>
      <c r="K46" s="27"/>
    </row>
    <row r="47" spans="1:11">
      <c r="A47" t="s">
        <v>24</v>
      </c>
      <c r="B47" s="11" t="s">
        <v>6</v>
      </c>
      <c r="C47" t="s">
        <v>128</v>
      </c>
      <c r="D47" s="1" t="str">
        <f t="shared" si="3"/>
        <v>Sehr geehrte Damen und Herren</v>
      </c>
      <c r="I47" s="27"/>
      <c r="J47" s="27"/>
      <c r="K47" s="27"/>
    </row>
    <row r="48" spans="1:11">
      <c r="A48" t="s">
        <v>25</v>
      </c>
      <c r="B48" s="11" t="s">
        <v>7</v>
      </c>
      <c r="C48" t="s">
        <v>30</v>
      </c>
      <c r="D48" s="1" t="str">
        <f t="shared" si="3"/>
        <v>Sehr geehrte Frau</v>
      </c>
      <c r="I48" s="27"/>
      <c r="J48" s="27"/>
      <c r="K48" s="27"/>
    </row>
    <row r="49" spans="1:11">
      <c r="A49" t="s">
        <v>26</v>
      </c>
      <c r="B49" s="11" t="s">
        <v>8</v>
      </c>
      <c r="C49" t="s">
        <v>129</v>
      </c>
      <c r="D49" s="1" t="str">
        <f t="shared" si="3"/>
        <v>Liebe Familie</v>
      </c>
      <c r="I49" s="27"/>
      <c r="J49" s="27"/>
      <c r="K49" s="27"/>
    </row>
    <row r="50" spans="1:11">
      <c r="A50" t="s">
        <v>27</v>
      </c>
      <c r="B50" s="11" t="s">
        <v>9</v>
      </c>
      <c r="C50" t="s">
        <v>30</v>
      </c>
      <c r="D50" s="1" t="str">
        <f t="shared" si="3"/>
        <v>Sehr geehrte Frau</v>
      </c>
      <c r="I50" s="27"/>
      <c r="J50" s="27"/>
      <c r="K50" s="27"/>
    </row>
    <row r="51" spans="1:11">
      <c r="A51" t="s">
        <v>126</v>
      </c>
      <c r="B51" s="16"/>
      <c r="C51" t="s">
        <v>127</v>
      </c>
      <c r="D51" s="1" t="str">
        <f t="shared" si="3"/>
        <v>Sehr geehrte Damen und Herren</v>
      </c>
      <c r="I51" s="27"/>
      <c r="J51" s="27"/>
      <c r="K51" s="27"/>
    </row>
    <row r="52" spans="1:11">
      <c r="A52" t="s">
        <v>28</v>
      </c>
      <c r="B52" s="16" t="s">
        <v>11</v>
      </c>
      <c r="C52" t="s">
        <v>31</v>
      </c>
      <c r="D52" s="1" t="str">
        <f t="shared" si="3"/>
        <v>Sehr geehrter Herr</v>
      </c>
      <c r="I52" s="27"/>
      <c r="J52" s="27"/>
      <c r="K52" s="27"/>
    </row>
    <row r="53" spans="1:11">
      <c r="A53" t="s">
        <v>29</v>
      </c>
      <c r="B53" s="16" t="s">
        <v>12</v>
      </c>
      <c r="C53" t="s">
        <v>30</v>
      </c>
      <c r="D53" s="1" t="str">
        <f t="shared" si="3"/>
        <v>Sehr geehrte Frau</v>
      </c>
      <c r="I53" s="27"/>
      <c r="J53" s="27"/>
      <c r="K53" s="27"/>
    </row>
    <row r="54" spans="1:11">
      <c r="I54" s="27" t="s">
        <v>205</v>
      </c>
      <c r="J54" s="27"/>
      <c r="K54" s="27"/>
    </row>
    <row r="55" spans="1:11">
      <c r="I55" s="27" t="s">
        <v>206</v>
      </c>
      <c r="J55" s="27"/>
      <c r="K55" s="27"/>
    </row>
    <row r="56" spans="1:11">
      <c r="I56" s="27" t="s">
        <v>218</v>
      </c>
      <c r="J56" s="27"/>
      <c r="K56" s="27"/>
    </row>
    <row r="57" spans="1:11">
      <c r="A57" s="14"/>
      <c r="B57" s="14"/>
      <c r="C57" s="14"/>
      <c r="D57" s="14"/>
      <c r="I57" s="27" t="s">
        <v>207</v>
      </c>
      <c r="J57" s="27"/>
      <c r="K57" s="27"/>
    </row>
    <row r="58" spans="1:11">
      <c r="B58" s="11"/>
      <c r="D58" s="1"/>
      <c r="I58" s="28" t="s">
        <v>208</v>
      </c>
      <c r="J58" s="27"/>
      <c r="K58" s="27"/>
    </row>
    <row r="59" spans="1:11">
      <c r="B59" s="11"/>
      <c r="D59" s="1"/>
      <c r="I59" s="27" t="s">
        <v>209</v>
      </c>
      <c r="J59" s="27"/>
      <c r="K59" s="27"/>
    </row>
    <row r="60" spans="1:11">
      <c r="B60" s="11"/>
      <c r="D60" s="1"/>
      <c r="I60" s="27" t="s">
        <v>210</v>
      </c>
      <c r="J60" s="27"/>
      <c r="K60" s="27"/>
    </row>
    <row r="61" spans="1:11">
      <c r="B61" s="11"/>
      <c r="D61" s="1"/>
      <c r="I61" s="27" t="s">
        <v>211</v>
      </c>
      <c r="J61" s="27"/>
      <c r="K61" s="27"/>
    </row>
    <row r="62" spans="1:11">
      <c r="B62" s="11"/>
      <c r="D62" s="1"/>
      <c r="I62" s="27" t="s">
        <v>212</v>
      </c>
      <c r="J62" s="27"/>
      <c r="K62" s="27"/>
    </row>
    <row r="63" spans="1:11">
      <c r="B63" s="11"/>
      <c r="D63" s="1"/>
      <c r="I63" s="27" t="s">
        <v>213</v>
      </c>
      <c r="J63" s="27"/>
      <c r="K63" s="27"/>
    </row>
    <row r="64" spans="1:11">
      <c r="B64" s="16"/>
      <c r="D64" s="1"/>
      <c r="I64" s="27"/>
      <c r="J64" s="27"/>
      <c r="K64" s="27"/>
    </row>
    <row r="65" spans="2:11">
      <c r="B65" s="16"/>
      <c r="D65" s="1"/>
      <c r="I65" s="32" t="s">
        <v>214</v>
      </c>
      <c r="J65" s="32"/>
      <c r="K65" s="32"/>
    </row>
    <row r="66" spans="2:11">
      <c r="B66" s="16"/>
      <c r="D66" s="1"/>
      <c r="I66" s="27" t="s">
        <v>219</v>
      </c>
      <c r="J66" s="27"/>
      <c r="K66" s="27"/>
    </row>
    <row r="67" spans="2:11">
      <c r="I67" s="27" t="s">
        <v>220</v>
      </c>
      <c r="J67" s="27"/>
      <c r="K67" s="27"/>
    </row>
    <row r="68" spans="2:11">
      <c r="I68" s="27"/>
      <c r="J68" s="27"/>
      <c r="K68" s="27"/>
    </row>
    <row r="69" spans="2:11">
      <c r="I69" s="27"/>
      <c r="J69" s="27"/>
      <c r="K69" s="27"/>
    </row>
    <row r="70" spans="2:11">
      <c r="I70" s="27"/>
      <c r="J70" s="27"/>
      <c r="K70" s="27"/>
    </row>
    <row r="71" spans="2:11">
      <c r="I71" s="27"/>
      <c r="J71" s="27"/>
      <c r="K71" s="27"/>
    </row>
    <row r="72" spans="2:11">
      <c r="I72" s="27"/>
      <c r="J72" s="27"/>
      <c r="K72" s="27"/>
    </row>
    <row r="73" spans="2:11">
      <c r="I73" s="27"/>
      <c r="J73" s="27"/>
      <c r="K73" s="27"/>
    </row>
    <row r="74" spans="2:11">
      <c r="I74" s="27"/>
      <c r="J74" s="27"/>
      <c r="K74" s="27"/>
    </row>
    <row r="75" spans="2:11">
      <c r="I75" s="27"/>
      <c r="J75" s="27"/>
      <c r="K75" s="27"/>
    </row>
    <row r="76" spans="2:11">
      <c r="I76" s="27"/>
      <c r="J76" s="27"/>
      <c r="K76" s="27"/>
    </row>
    <row r="77" spans="2:11">
      <c r="I77" s="27"/>
      <c r="J77" s="27"/>
      <c r="K77" s="27"/>
    </row>
    <row r="78" spans="2:11">
      <c r="I78" s="27"/>
      <c r="J78" s="27"/>
      <c r="K78" s="27"/>
    </row>
    <row r="79" spans="2:11">
      <c r="I79" s="27"/>
      <c r="J79" s="27"/>
      <c r="K79" s="27"/>
    </row>
    <row r="80" spans="2:11">
      <c r="I80" s="27"/>
      <c r="J80" s="27"/>
      <c r="K80" s="27"/>
    </row>
    <row r="81" spans="9:11">
      <c r="I81" s="32"/>
      <c r="J81" s="32"/>
      <c r="K81" s="32"/>
    </row>
    <row r="82" spans="9:11">
      <c r="I82" s="27"/>
      <c r="J82" s="27"/>
      <c r="K82" s="27"/>
    </row>
    <row r="83" spans="9:11">
      <c r="I83" s="27" t="s">
        <v>221</v>
      </c>
      <c r="J83" s="27"/>
      <c r="K83" s="27"/>
    </row>
    <row r="84" spans="9:11">
      <c r="I84" s="27" t="s">
        <v>222</v>
      </c>
      <c r="J84" s="27"/>
      <c r="K84" s="27"/>
    </row>
    <row r="85" spans="9:11">
      <c r="I85" s="27"/>
      <c r="J85" s="27"/>
      <c r="K85" s="27"/>
    </row>
    <row r="86" spans="9:11">
      <c r="I86" s="27" t="s">
        <v>223</v>
      </c>
      <c r="J86" s="27"/>
      <c r="K86" s="27"/>
    </row>
    <row r="87" spans="9:11">
      <c r="I87" s="27" t="s">
        <v>224</v>
      </c>
      <c r="J87" s="27"/>
      <c r="K87" s="27"/>
    </row>
    <row r="88" spans="9:11">
      <c r="I88" s="27"/>
      <c r="J88" s="27"/>
      <c r="K88" s="27"/>
    </row>
    <row r="89" spans="9:11">
      <c r="I89" s="27" t="s">
        <v>225</v>
      </c>
      <c r="J89" s="27"/>
      <c r="K89" s="27"/>
    </row>
    <row r="90" spans="9:11">
      <c r="I90" s="27" t="s">
        <v>226</v>
      </c>
      <c r="J90" s="27"/>
      <c r="K90" s="27"/>
    </row>
    <row r="91" spans="9:11">
      <c r="I91" s="27"/>
      <c r="J91" s="27"/>
      <c r="K91" s="27"/>
    </row>
  </sheetData>
  <mergeCells count="1">
    <mergeCell ref="I2:K2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S59"/>
  <sheetViews>
    <sheetView zoomScaleNormal="100" workbookViewId="0">
      <selection activeCell="H11" sqref="H11"/>
    </sheetView>
  </sheetViews>
  <sheetFormatPr baseColWidth="10" defaultRowHeight="14.4"/>
  <cols>
    <col min="3" max="3" width="20" customWidth="1"/>
  </cols>
  <sheetData>
    <row r="1" spans="1:19" ht="25.8">
      <c r="A1" s="3" t="s">
        <v>17</v>
      </c>
      <c r="B1" s="4"/>
      <c r="C1" s="4"/>
      <c r="D1" s="4"/>
      <c r="E1" s="4"/>
      <c r="F1" s="4"/>
      <c r="G1" s="18" t="s">
        <v>14</v>
      </c>
    </row>
    <row r="2" spans="1:19" ht="15.6">
      <c r="A2" s="5"/>
      <c r="B2" s="6"/>
      <c r="C2" s="6"/>
      <c r="D2" s="6"/>
      <c r="E2" s="6"/>
      <c r="F2" s="6"/>
      <c r="G2" s="17" t="s">
        <v>16</v>
      </c>
    </row>
    <row r="3" spans="1:19" ht="15.6">
      <c r="A3" s="5"/>
      <c r="B3" s="6"/>
      <c r="C3" s="6"/>
      <c r="D3" s="6"/>
      <c r="E3" s="6"/>
      <c r="F3" s="6"/>
      <c r="G3" s="17" t="s">
        <v>15</v>
      </c>
    </row>
    <row r="4" spans="1:19" ht="16.2" thickBot="1">
      <c r="A4" s="9"/>
      <c r="B4" s="7"/>
      <c r="C4" s="7"/>
      <c r="D4" s="7"/>
      <c r="E4" s="7"/>
      <c r="F4" s="7"/>
      <c r="G4" s="8"/>
    </row>
    <row r="5" spans="1:19" ht="15.6">
      <c r="A5" s="2"/>
    </row>
    <row r="6" spans="1:19">
      <c r="A6" t="s">
        <v>44</v>
      </c>
    </row>
    <row r="7" spans="1:19">
      <c r="A7" t="s">
        <v>45</v>
      </c>
    </row>
    <row r="8" spans="1:19" ht="21">
      <c r="A8" t="s">
        <v>46</v>
      </c>
      <c r="J8" s="35" t="s">
        <v>174</v>
      </c>
      <c r="K8" s="35"/>
      <c r="L8" s="35"/>
      <c r="M8" s="35"/>
      <c r="N8" s="35"/>
      <c r="O8" s="35"/>
      <c r="P8" s="35"/>
      <c r="Q8" s="35"/>
      <c r="R8" s="35"/>
      <c r="S8" s="35"/>
    </row>
    <row r="9" spans="1:19">
      <c r="A9" t="s">
        <v>47</v>
      </c>
      <c r="J9" s="27" t="s">
        <v>104</v>
      </c>
      <c r="K9" s="27"/>
      <c r="L9" s="27"/>
      <c r="M9" s="27"/>
      <c r="N9" s="27"/>
      <c r="O9" s="27"/>
      <c r="P9" s="27"/>
      <c r="Q9" s="27"/>
      <c r="R9" s="27"/>
      <c r="S9" s="27"/>
    </row>
    <row r="10" spans="1:19">
      <c r="J10" s="27" t="s">
        <v>105</v>
      </c>
      <c r="K10" s="27"/>
      <c r="L10" s="27"/>
      <c r="M10" s="27"/>
      <c r="N10" s="27"/>
      <c r="O10" s="27"/>
      <c r="P10" s="27"/>
      <c r="Q10" s="27"/>
      <c r="R10" s="27"/>
      <c r="S10" s="27"/>
    </row>
    <row r="11" spans="1:19">
      <c r="A11" s="19" t="s">
        <v>1</v>
      </c>
      <c r="B11" s="22" t="s">
        <v>32</v>
      </c>
      <c r="C11" s="20" t="s">
        <v>38</v>
      </c>
      <c r="D11" s="19" t="s">
        <v>37</v>
      </c>
      <c r="J11" s="27" t="s">
        <v>106</v>
      </c>
      <c r="K11" s="27"/>
      <c r="L11" s="27"/>
      <c r="M11" s="27"/>
      <c r="N11" s="27"/>
      <c r="O11" s="27"/>
      <c r="P11" s="27"/>
      <c r="Q11" s="27"/>
      <c r="R11" s="27"/>
      <c r="S11" s="27"/>
    </row>
    <row r="12" spans="1:19">
      <c r="A12" t="s">
        <v>9</v>
      </c>
      <c r="B12" t="s">
        <v>33</v>
      </c>
      <c r="C12" s="23">
        <v>41640</v>
      </c>
      <c r="D12" s="25" t="str">
        <f>IF(OR(B12="ja",C12&lt;DATE(1998,1,1)),"JA","NEIN")</f>
        <v>JA</v>
      </c>
      <c r="J12" s="27" t="s">
        <v>107</v>
      </c>
      <c r="K12" s="27"/>
      <c r="L12" s="27"/>
      <c r="M12" s="27"/>
      <c r="N12" s="27"/>
      <c r="O12" s="27"/>
      <c r="P12" s="27"/>
      <c r="Q12" s="27"/>
      <c r="R12" s="27"/>
      <c r="S12" s="27"/>
    </row>
    <row r="13" spans="1:19">
      <c r="A13" t="s">
        <v>11</v>
      </c>
      <c r="B13" t="s">
        <v>34</v>
      </c>
      <c r="C13" s="23">
        <v>29068</v>
      </c>
      <c r="D13" s="25" t="str">
        <f t="shared" ref="D13:D16" si="0">IF(OR(B13="ja",C13&lt;DATE(1998,1,1)),"JA","NEIN")</f>
        <v>JA</v>
      </c>
      <c r="J13" s="27" t="s">
        <v>108</v>
      </c>
      <c r="K13" s="27"/>
      <c r="L13" s="27"/>
      <c r="M13" s="27"/>
      <c r="N13" s="27"/>
      <c r="O13" s="27"/>
      <c r="P13" s="27"/>
      <c r="Q13" s="27"/>
      <c r="R13" s="27"/>
      <c r="S13" s="27"/>
    </row>
    <row r="14" spans="1:19">
      <c r="A14" t="s">
        <v>35</v>
      </c>
      <c r="B14" t="s">
        <v>34</v>
      </c>
      <c r="C14" s="23">
        <v>40909</v>
      </c>
      <c r="D14" s="25" t="str">
        <f t="shared" si="0"/>
        <v>NEIN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>
      <c r="A15" t="s">
        <v>4</v>
      </c>
      <c r="B15" t="s">
        <v>33</v>
      </c>
      <c r="C15" s="23">
        <v>36682</v>
      </c>
      <c r="D15" s="25" t="str">
        <f t="shared" si="0"/>
        <v>JA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19">
      <c r="A16" t="s">
        <v>36</v>
      </c>
      <c r="B16" t="s">
        <v>33</v>
      </c>
      <c r="C16" s="23">
        <v>29314</v>
      </c>
      <c r="D16" s="25" t="str">
        <f t="shared" si="0"/>
        <v>JA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>
      <c r="A18" t="s">
        <v>151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>
      <c r="A20" s="19" t="s">
        <v>1</v>
      </c>
      <c r="B20" s="22" t="s">
        <v>32</v>
      </c>
      <c r="C20" s="20" t="s">
        <v>38</v>
      </c>
      <c r="D20" s="19" t="s">
        <v>37</v>
      </c>
      <c r="J20" s="27" t="s">
        <v>109</v>
      </c>
      <c r="K20" s="27"/>
      <c r="L20" s="27"/>
      <c r="M20" s="27"/>
      <c r="N20" s="27"/>
      <c r="O20" s="27"/>
      <c r="P20" s="27"/>
      <c r="Q20" s="27"/>
      <c r="R20" s="27"/>
      <c r="S20" s="27"/>
    </row>
    <row r="21" spans="1:19">
      <c r="A21" t="s">
        <v>9</v>
      </c>
      <c r="B21" t="s">
        <v>33</v>
      </c>
      <c r="C21" s="23">
        <v>41640</v>
      </c>
      <c r="D21" s="25" t="str">
        <f>IF(B21="ja","JA",IF(C21&lt;DATE(1998,1,1),"JA","NEIN"))</f>
        <v>JA</v>
      </c>
      <c r="J21" s="27" t="s">
        <v>110</v>
      </c>
      <c r="K21" s="27"/>
      <c r="L21" s="27"/>
      <c r="M21" s="27"/>
      <c r="N21" s="27"/>
      <c r="O21" s="27"/>
      <c r="P21" s="27"/>
      <c r="Q21" s="27"/>
      <c r="R21" s="27"/>
      <c r="S21" s="27"/>
    </row>
    <row r="22" spans="1:19">
      <c r="A22" t="s">
        <v>11</v>
      </c>
      <c r="B22" t="s">
        <v>34</v>
      </c>
      <c r="C22" s="23">
        <v>29068</v>
      </c>
      <c r="D22" s="25" t="str">
        <f t="shared" ref="D22:D25" si="1">IF(B22="ja","JA",IF(C22&lt;DATE(1998,1,1),"JA","NEIN"))</f>
        <v>JA</v>
      </c>
      <c r="J22" s="27" t="s">
        <v>111</v>
      </c>
      <c r="K22" s="27"/>
      <c r="L22" s="27"/>
      <c r="M22" s="27"/>
      <c r="N22" s="27"/>
      <c r="O22" s="27"/>
      <c r="P22" s="27"/>
      <c r="Q22" s="27"/>
      <c r="R22" s="27"/>
      <c r="S22" s="27"/>
    </row>
    <row r="23" spans="1:19">
      <c r="A23" t="s">
        <v>35</v>
      </c>
      <c r="B23" t="s">
        <v>34</v>
      </c>
      <c r="C23" s="23">
        <v>40909</v>
      </c>
      <c r="D23" s="25" t="str">
        <f t="shared" si="1"/>
        <v>NEIN</v>
      </c>
      <c r="J23" s="28" t="s">
        <v>112</v>
      </c>
      <c r="K23" s="27"/>
      <c r="L23" s="27"/>
      <c r="M23" s="27"/>
      <c r="N23" s="27"/>
      <c r="O23" s="27"/>
      <c r="P23" s="27"/>
      <c r="Q23" s="27"/>
      <c r="R23" s="27"/>
      <c r="S23" s="27"/>
    </row>
    <row r="24" spans="1:19">
      <c r="A24" t="s">
        <v>4</v>
      </c>
      <c r="B24" t="s">
        <v>33</v>
      </c>
      <c r="C24" s="23">
        <v>36682</v>
      </c>
      <c r="D24" s="25" t="str">
        <f t="shared" si="1"/>
        <v>JA</v>
      </c>
      <c r="J24" s="27" t="s">
        <v>113</v>
      </c>
      <c r="K24" s="27"/>
      <c r="L24" s="27"/>
      <c r="M24" s="27"/>
      <c r="N24" s="27"/>
      <c r="O24" s="27"/>
      <c r="P24" s="27"/>
      <c r="Q24" s="27"/>
      <c r="R24" s="27"/>
      <c r="S24" s="27"/>
    </row>
    <row r="25" spans="1:19">
      <c r="A25" t="s">
        <v>36</v>
      </c>
      <c r="B25" t="s">
        <v>33</v>
      </c>
      <c r="C25" s="23">
        <v>29314</v>
      </c>
      <c r="D25" s="25" t="str">
        <f t="shared" si="1"/>
        <v>JA</v>
      </c>
      <c r="J25" s="28" t="s">
        <v>114</v>
      </c>
      <c r="K25" s="27"/>
      <c r="L25" s="27"/>
      <c r="M25" s="27"/>
      <c r="N25" s="27"/>
      <c r="O25" s="27"/>
      <c r="P25" s="27"/>
      <c r="Q25" s="27"/>
      <c r="R25" s="27"/>
      <c r="S25" s="27"/>
    </row>
    <row r="26" spans="1:19">
      <c r="J26" s="27" t="s">
        <v>115</v>
      </c>
      <c r="K26" s="27"/>
      <c r="L26" s="27"/>
      <c r="M26" s="27"/>
      <c r="N26" s="27"/>
      <c r="O26" s="27"/>
      <c r="P26" s="27"/>
      <c r="Q26" s="27"/>
      <c r="R26" s="27"/>
      <c r="S26" s="27"/>
    </row>
    <row r="27" spans="1:19"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>
      <c r="J30" s="27" t="s">
        <v>116</v>
      </c>
      <c r="K30" s="27"/>
      <c r="L30" s="27"/>
      <c r="M30" s="27"/>
      <c r="N30" s="27"/>
      <c r="O30" s="27"/>
      <c r="P30" s="27"/>
      <c r="Q30" s="27"/>
      <c r="R30" s="27"/>
      <c r="S30" s="27"/>
    </row>
    <row r="31" spans="1:19">
      <c r="J31" s="27" t="s">
        <v>117</v>
      </c>
      <c r="K31" s="27"/>
      <c r="L31" s="27"/>
      <c r="M31" s="27"/>
      <c r="N31" s="27"/>
      <c r="O31" s="27"/>
      <c r="P31" s="27"/>
      <c r="Q31" s="27"/>
      <c r="R31" s="27"/>
      <c r="S31" s="27"/>
    </row>
    <row r="32" spans="1:19">
      <c r="A32" t="s">
        <v>148</v>
      </c>
      <c r="J32" s="27" t="s">
        <v>118</v>
      </c>
      <c r="K32" s="27"/>
      <c r="L32" s="27"/>
      <c r="M32" s="27"/>
      <c r="N32" s="27"/>
      <c r="O32" s="27"/>
      <c r="P32" s="27"/>
      <c r="Q32" s="27"/>
      <c r="R32" s="27"/>
      <c r="S32" s="27"/>
    </row>
    <row r="33" spans="1:19">
      <c r="A33" t="s">
        <v>149</v>
      </c>
      <c r="J33" s="27" t="s">
        <v>119</v>
      </c>
      <c r="K33" s="27"/>
      <c r="L33" s="27"/>
      <c r="M33" s="27"/>
      <c r="N33" s="27"/>
      <c r="O33" s="27"/>
      <c r="P33" s="27"/>
      <c r="Q33" s="27"/>
      <c r="R33" s="27"/>
      <c r="S33" s="27"/>
    </row>
    <row r="34" spans="1:19">
      <c r="A34" t="s">
        <v>150</v>
      </c>
      <c r="J34" s="27" t="s">
        <v>120</v>
      </c>
      <c r="K34" s="27"/>
      <c r="L34" s="27"/>
      <c r="M34" s="27"/>
      <c r="N34" s="27"/>
      <c r="O34" s="27"/>
      <c r="P34" s="27"/>
      <c r="Q34" s="27"/>
      <c r="R34" s="27"/>
      <c r="S34" s="27"/>
    </row>
    <row r="35" spans="1:19"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>
      <c r="A36" s="19" t="s">
        <v>1</v>
      </c>
      <c r="B36" s="22" t="s">
        <v>32</v>
      </c>
      <c r="C36" s="20" t="s">
        <v>38</v>
      </c>
      <c r="D36" s="19" t="s">
        <v>37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>
      <c r="A37" t="s">
        <v>9</v>
      </c>
      <c r="B37" t="s">
        <v>33</v>
      </c>
      <c r="C37" s="23">
        <v>41640</v>
      </c>
      <c r="D37" s="25" t="str">
        <f>IF(AND(B37="ja",YEAR(C37)&lt;2001),"JA","NEIN")</f>
        <v>NEIN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>
      <c r="A38" t="s">
        <v>11</v>
      </c>
      <c r="B38" t="s">
        <v>34</v>
      </c>
      <c r="C38" s="23">
        <v>29068</v>
      </c>
      <c r="D38" s="25" t="str">
        <f t="shared" ref="D38:D41" si="2">IF(AND(B38="ja",YEAR(C38)&lt;2001),"JA","NEIN")</f>
        <v>NEIN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>
      <c r="A39" t="s">
        <v>35</v>
      </c>
      <c r="B39" t="s">
        <v>34</v>
      </c>
      <c r="C39" s="23">
        <v>40909</v>
      </c>
      <c r="D39" s="25" t="str">
        <f t="shared" si="2"/>
        <v>NEIN</v>
      </c>
      <c r="J39" s="27" t="s">
        <v>121</v>
      </c>
      <c r="K39" s="27"/>
      <c r="L39" s="27"/>
      <c r="M39" s="27"/>
      <c r="N39" s="27"/>
      <c r="O39" s="27"/>
      <c r="P39" s="27"/>
      <c r="Q39" s="27"/>
      <c r="R39" s="27"/>
      <c r="S39" s="27"/>
    </row>
    <row r="40" spans="1:19">
      <c r="A40" t="s">
        <v>4</v>
      </c>
      <c r="B40" t="s">
        <v>33</v>
      </c>
      <c r="C40" s="23">
        <v>36682</v>
      </c>
      <c r="D40" s="25" t="str">
        <f t="shared" si="2"/>
        <v>JA</v>
      </c>
      <c r="J40" s="27" t="s">
        <v>122</v>
      </c>
      <c r="K40" s="27"/>
      <c r="L40" s="27"/>
      <c r="M40" s="27"/>
      <c r="N40" s="27"/>
      <c r="O40" s="27"/>
      <c r="P40" s="27"/>
      <c r="Q40" s="27"/>
      <c r="R40" s="27"/>
      <c r="S40" s="27"/>
    </row>
    <row r="41" spans="1:19">
      <c r="A41" t="s">
        <v>36</v>
      </c>
      <c r="B41" t="s">
        <v>33</v>
      </c>
      <c r="C41" s="23">
        <v>29314</v>
      </c>
      <c r="D41" s="25" t="str">
        <f t="shared" si="2"/>
        <v>JA</v>
      </c>
      <c r="J41" s="29" t="s">
        <v>123</v>
      </c>
      <c r="K41" s="27"/>
      <c r="L41" s="27"/>
      <c r="M41" s="27"/>
      <c r="N41" s="27"/>
      <c r="O41" s="27"/>
      <c r="P41" s="27"/>
      <c r="Q41" s="27"/>
      <c r="R41" s="27"/>
      <c r="S41" s="27"/>
    </row>
    <row r="42" spans="1:19"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>
      <c r="J43" s="27" t="s">
        <v>124</v>
      </c>
      <c r="K43" s="27"/>
      <c r="L43" s="27"/>
      <c r="M43" s="27"/>
      <c r="N43" s="27"/>
      <c r="O43" s="27"/>
      <c r="P43" s="27"/>
      <c r="Q43" s="27"/>
      <c r="R43" s="27"/>
      <c r="S43" s="27"/>
    </row>
    <row r="44" spans="1:19"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1:19"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1:19"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0:19"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pans="10:19">
      <c r="J50" s="27" t="s">
        <v>125</v>
      </c>
      <c r="K50" s="27"/>
      <c r="L50" s="27"/>
      <c r="M50" s="27"/>
      <c r="N50" s="27"/>
      <c r="O50" s="27"/>
      <c r="P50" s="27"/>
      <c r="Q50" s="27"/>
      <c r="R50" s="27"/>
      <c r="S50" s="27"/>
    </row>
    <row r="53" spans="10:19">
      <c r="J53" s="27" t="s">
        <v>152</v>
      </c>
      <c r="K53" s="27"/>
      <c r="L53" s="27"/>
      <c r="M53" s="27"/>
      <c r="N53" s="27"/>
      <c r="O53" s="27"/>
      <c r="P53" s="27"/>
      <c r="Q53" s="27"/>
      <c r="R53" s="27"/>
      <c r="S53" s="27"/>
    </row>
    <row r="54" spans="10:19">
      <c r="J54" s="27" t="s">
        <v>153</v>
      </c>
      <c r="K54" s="27"/>
      <c r="L54" s="27"/>
      <c r="M54" s="27"/>
      <c r="N54" s="27"/>
      <c r="O54" s="27"/>
      <c r="P54" s="27"/>
      <c r="Q54" s="27"/>
      <c r="R54" s="27"/>
      <c r="S54" s="27"/>
    </row>
    <row r="55" spans="10:19">
      <c r="J55" s="27" t="s">
        <v>154</v>
      </c>
      <c r="K55" s="27"/>
      <c r="L55" s="27"/>
      <c r="M55" s="27"/>
      <c r="N55" s="27"/>
      <c r="O55" s="27"/>
      <c r="P55" s="27"/>
      <c r="Q55" s="27"/>
      <c r="R55" s="27"/>
      <c r="S55" s="27"/>
    </row>
    <row r="56" spans="10:19">
      <c r="J56" s="27" t="s">
        <v>155</v>
      </c>
      <c r="K56" s="27"/>
      <c r="L56" s="27"/>
      <c r="M56" s="27"/>
      <c r="N56" s="27"/>
      <c r="O56" s="27"/>
      <c r="P56" s="27"/>
      <c r="Q56" s="27"/>
      <c r="R56" s="27"/>
      <c r="S56" s="27"/>
    </row>
    <row r="57" spans="10:19">
      <c r="J57" s="27" t="s">
        <v>156</v>
      </c>
      <c r="K57" s="27"/>
      <c r="L57" s="27"/>
      <c r="M57" s="27"/>
      <c r="N57" s="27"/>
      <c r="O57" s="27"/>
      <c r="P57" s="27"/>
      <c r="Q57" s="27"/>
      <c r="R57" s="27"/>
      <c r="S57" s="27"/>
    </row>
    <row r="58" spans="10:19">
      <c r="J58" s="27" t="s">
        <v>157</v>
      </c>
      <c r="K58" s="27"/>
      <c r="L58" s="27"/>
      <c r="M58" s="27"/>
      <c r="N58" s="27"/>
      <c r="O58" s="27"/>
      <c r="P58" s="27"/>
      <c r="Q58" s="27"/>
      <c r="R58" s="27"/>
      <c r="S58" s="27"/>
    </row>
    <row r="59" spans="10:19">
      <c r="J59" s="27" t="s">
        <v>158</v>
      </c>
      <c r="K59" s="27"/>
      <c r="L59" s="27"/>
      <c r="M59" s="27"/>
      <c r="N59" s="27"/>
      <c r="O59" s="27"/>
      <c r="P59" s="27"/>
      <c r="Q59" s="27"/>
      <c r="R59" s="27"/>
      <c r="S59" s="27"/>
    </row>
  </sheetData>
  <mergeCells count="1">
    <mergeCell ref="J8:S8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Alters-Bestimmung Lösung</vt:lpstr>
      <vt:lpstr>Verschachteltes WENN_Lösung</vt:lpstr>
      <vt:lpstr>Anrede_Lösung</vt:lpstr>
      <vt:lpstr>ODER_Lösung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Hofer, Daniel</cp:lastModifiedBy>
  <dcterms:created xsi:type="dcterms:W3CDTF">2015-03-08T20:41:35Z</dcterms:created>
  <dcterms:modified xsi:type="dcterms:W3CDTF">2020-08-31T09:38:29Z</dcterms:modified>
</cp:coreProperties>
</file>