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05427BD6-30F7-4712-8A08-9F37AD1A3894}" xr6:coauthVersionLast="47" xr6:coauthVersionMax="47" xr10:uidLastSave="{00000000-0000-0000-0000-000000000000}"/>
  <bookViews>
    <workbookView xWindow="28680" yWindow="-120" windowWidth="29040" windowHeight="17520" tabRatio="802" xr2:uid="{00000000-000D-0000-FFFF-FFFF00000000}"/>
  </bookViews>
  <sheets>
    <sheet name="Textfunktionen 1_Lösungen" sheetId="8" r:id="rId1"/>
    <sheet name="Textfunktionen 2_Lösung" sheetId="13" r:id="rId2"/>
    <sheet name="Textfunktionen 3_Lösungen" sheetId="9" r:id="rId3"/>
    <sheet name="Textfunktionen 4_Lösung" sheetId="15" r:id="rId4"/>
    <sheet name="Textfunktionen 5_Lösungen" sheetId="11" r:id="rId5"/>
    <sheet name="Textfunktionen 6_Lösungen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6" i="15" l="1"/>
  <c r="B46" i="15"/>
  <c r="C45" i="15"/>
  <c r="B45" i="15"/>
  <c r="C44" i="15"/>
  <c r="B44" i="15"/>
  <c r="C43" i="15"/>
  <c r="B43" i="15"/>
  <c r="C42" i="15"/>
  <c r="B42" i="15"/>
  <c r="C41" i="15"/>
  <c r="B41" i="15"/>
  <c r="C40" i="15"/>
  <c r="B40" i="15"/>
  <c r="C39" i="15"/>
  <c r="B39" i="15"/>
  <c r="C34" i="15"/>
  <c r="B34" i="15"/>
  <c r="C33" i="15"/>
  <c r="B33" i="15"/>
  <c r="C32" i="15"/>
  <c r="B32" i="15"/>
  <c r="C31" i="15"/>
  <c r="B31" i="15"/>
  <c r="C30" i="15"/>
  <c r="B30" i="15"/>
  <c r="C29" i="15"/>
  <c r="B29" i="15"/>
  <c r="C28" i="15"/>
  <c r="B28" i="15"/>
  <c r="C27" i="15"/>
  <c r="B27" i="15"/>
  <c r="J18" i="15"/>
  <c r="C14" i="15"/>
  <c r="B14" i="15"/>
  <c r="C13" i="15"/>
  <c r="B13" i="15"/>
  <c r="C12" i="15"/>
  <c r="B12" i="15"/>
  <c r="C11" i="15"/>
  <c r="B11" i="15"/>
  <c r="C10" i="15"/>
  <c r="B10" i="15"/>
  <c r="C9" i="15"/>
  <c r="B9" i="15"/>
  <c r="C8" i="15"/>
  <c r="B8" i="15"/>
  <c r="C7" i="15"/>
  <c r="B7" i="15"/>
  <c r="I22" i="13" l="1"/>
  <c r="C8" i="13"/>
  <c r="C9" i="13"/>
  <c r="C10" i="13"/>
  <c r="C11" i="13"/>
  <c r="C12" i="13"/>
  <c r="C13" i="13"/>
  <c r="C14" i="13"/>
  <c r="C7" i="13"/>
  <c r="C12" i="11" l="1"/>
  <c r="C13" i="11"/>
  <c r="C14" i="11"/>
  <c r="C15" i="11"/>
  <c r="C11" i="11"/>
  <c r="B12" i="11"/>
  <c r="B13" i="11"/>
  <c r="B14" i="11"/>
  <c r="B15" i="11"/>
  <c r="B11" i="11"/>
  <c r="A17" i="10"/>
  <c r="B8" i="9"/>
  <c r="B9" i="9"/>
  <c r="B10" i="9"/>
  <c r="B11" i="9"/>
  <c r="B12" i="9"/>
  <c r="B13" i="9"/>
  <c r="B14" i="9"/>
  <c r="C8" i="9"/>
  <c r="C9" i="9"/>
  <c r="C10" i="9"/>
  <c r="C11" i="9"/>
  <c r="C12" i="9"/>
  <c r="C13" i="9"/>
  <c r="C14" i="9"/>
  <c r="B7" i="9"/>
  <c r="C7" i="9"/>
  <c r="A22" i="8"/>
  <c r="A15" i="8"/>
  <c r="A12" i="8"/>
  <c r="A9" i="8"/>
</calcChain>
</file>

<file path=xl/sharedStrings.xml><?xml version="1.0" encoding="utf-8"?>
<sst xmlns="http://schemas.openxmlformats.org/spreadsheetml/2006/main" count="237" uniqueCount="179">
  <si>
    <t>Thema 1, Formeln</t>
  </si>
  <si>
    <t>Name</t>
  </si>
  <si>
    <t>Hinweis:</t>
  </si>
  <si>
    <t>regelmässig!</t>
  </si>
  <si>
    <t>speichern Sie die Arbeitsmappe</t>
  </si>
  <si>
    <t>Textfunktionen</t>
  </si>
  <si>
    <t>Huber Stefan</t>
  </si>
  <si>
    <t>Egger Daniela</t>
  </si>
  <si>
    <t>Karlen Fritz</t>
  </si>
  <si>
    <t>Fröhlich Susi</t>
  </si>
  <si>
    <t>Zobrist Annelies</t>
  </si>
  <si>
    <t>Aeschlimann Edgar</t>
  </si>
  <si>
    <t>Im Bereich A6:B14 sehen Sie eine Liste mit Namen. Diese Liste könnte als Beispiel aus einem Import</t>
  </si>
  <si>
    <t>Sie möchten die Namen alphabetisch nach Vornamen sortieren, haben aber ein kleines Problem jetzt…</t>
  </si>
  <si>
    <t>Maximilian Mauerhuber</t>
  </si>
  <si>
    <t>Versuchen Sie nun, den Vornamen aus der Zelle E6 mit dynamischer Länge in Zelle A22 zu schreiben.</t>
  </si>
  <si>
    <t>Vorname</t>
  </si>
  <si>
    <t>Nachname</t>
  </si>
  <si>
    <t>Vorname und Nachname.</t>
  </si>
  <si>
    <t>Doris Julen</t>
  </si>
  <si>
    <t>Hunolt Peter Hans</t>
  </si>
  <si>
    <t>Fügen Sie somit in den Spalten B und C Formeln ein, mit welchen Sie die Spalte A auftrennen in</t>
  </si>
  <si>
    <t>Dateiname</t>
  </si>
  <si>
    <t>Pfad</t>
  </si>
  <si>
    <t>Datei</t>
  </si>
  <si>
    <t>F:\Protokolle\2016.08.12.xlsx</t>
  </si>
  <si>
    <t>F:\Daten\HV\Einladung 2016.docx</t>
  </si>
  <si>
    <t>R:\Sitzungen\Blutspende\Projekte\neu.pptx</t>
  </si>
  <si>
    <t>C:\test.xls</t>
  </si>
  <si>
    <t>H:\Meine Dateien\Wochenplan Hans.xls</t>
  </si>
  <si>
    <t>Steht nun in Zelle A22 korrekt nur der Vorname drin?</t>
  </si>
  <si>
    <t>In Zelle A9 fügen Sie eine Formel ein, um die ersten 3 Buchstaben aus der Zelle H11 auszulesen (Max).</t>
  </si>
  <si>
    <t>In Zelle A12 fügen Sie eine Formel ein, welche die 5 letzten Buchstaben der Zelle H11 anzeigen.</t>
  </si>
  <si>
    <t>In Zelle A15 versuchen Sie, den Textteil "Mauer" aus der Zelle H11 auszulesen.</t>
  </si>
  <si>
    <r>
      <t xml:space="preserve">Was geschieht, wenn Sie den Namen in Zelle H11 ändern auf: </t>
    </r>
    <r>
      <rPr>
        <b/>
        <sz val="11"/>
        <color theme="1"/>
        <rFont val="Calibri"/>
        <family val="2"/>
        <scheme val="minor"/>
      </rPr>
      <t>Heinz Aeschlimann</t>
    </r>
    <r>
      <rPr>
        <sz val="11"/>
        <color theme="1"/>
        <rFont val="Calibri"/>
        <family val="2"/>
        <scheme val="minor"/>
      </rPr>
      <t>?</t>
    </r>
  </si>
  <si>
    <t>(dies muss auch funktionieren, wenn Sie den Namen in H11 beliebig ändern!)</t>
  </si>
  <si>
    <r>
      <t xml:space="preserve">Als Kontrolle ändern Sie nun mal den Namen in Zelle H11 auf </t>
    </r>
    <r>
      <rPr>
        <b/>
        <sz val="11"/>
        <color theme="1"/>
        <rFont val="Calibri"/>
        <family val="2"/>
        <scheme val="minor"/>
      </rPr>
      <t>Susi Müller</t>
    </r>
  </si>
  <si>
    <t>Sie kriegen von einer Kollegin eine Liste mit Dateien. Dummerweise ist bei jeder Datei der Pfad auch noch dabei.</t>
  </si>
  <si>
    <t>Sie wollen aber für die spätere Verwendund in einem Dokument Pfad und Dateiname separat.</t>
  </si>
  <si>
    <t>Teilen Sie diese beiden Textteile auf in die Spalten B und C.</t>
  </si>
  <si>
    <t>Geburtsdatum Susi:</t>
  </si>
  <si>
    <t>Textfunktionen 3</t>
  </si>
  <si>
    <t>Kommen wir zu Susi und ihrem Geburtstag zurück. Sie wird ja morgen Geburtstag haben.</t>
  </si>
  <si>
    <t>Versuchen Sie, mit Hilfe der Verknüpfung von Text und Funktionen in der Zelle A17 in etwa den folgenden Text reinzuschreiben:</t>
  </si>
  <si>
    <t>Denken Sie dran: die Funktionen für diese drei Zahlen haben Sie in der vorherigen Übung bereits erstellt.</t>
  </si>
  <si>
    <t>Für den Anfang ist diese Version schon mal gut:</t>
  </si>
  <si>
    <t>=TEIL(H11;12;5)</t>
  </si>
  <si>
    <t>Sie müssen aber jetzt realisieren, dass Sie die Zahlen 12 (der Beginn) und 5 (die Länge) irgendwie dynamisieren müssen.</t>
  </si>
  <si>
    <t>Der Vorname geht doch bis zum ersten Leerzeichen. Die statische Formel sieht wie folgt aus:</t>
  </si>
  <si>
    <t>Die Lösung dazu kommt in der nächsten Aufgabe.</t>
  </si>
  <si>
    <t>=LINKS(H11;10)</t>
  </si>
  <si>
    <t>Jetzt ist eben diese Zahl 10 das Problem. Weil wenn die Person nur "Susi" heisst, dann darf die Zahl nicht 10 heissen,</t>
  </si>
  <si>
    <t>sondern muss 4 lauten.</t>
  </si>
  <si>
    <t>=FINDEN(" ";H11;1)</t>
  </si>
  <si>
    <t>Diese Funktion gibt uns die Zahl 11 zurück, weil der Leerschlag an der Position 11 liegt.</t>
  </si>
  <si>
    <t>Die Funktion LINKS ist zwar prima, aber wir müssen das zweite Argument irgendwie berechnen können:</t>
  </si>
  <si>
    <t>Dies schaffen wir, indem wir zählen, an welcher Position der erste Leerschlag kommt. Dies geschieht vorerst mal mit der Funktion FINDEN:</t>
  </si>
  <si>
    <t>Wir brauchen aber die Zahl 10 und nicht die Zahl 11. Ja, also zählen wir noch 1 ab:</t>
  </si>
  <si>
    <t>=FINDEN(" ";H11;1)-1</t>
  </si>
  <si>
    <t>Das gibt uns die gesuchte Zahl 10.</t>
  </si>
  <si>
    <t>Nun bauen wir die FINDEN-Funktion in die LINKS-Funktion ein, indem wir das vorhin eingegebene zweite Argument, die Zahl 10,</t>
  </si>
  <si>
    <t>löschen und durch die FINDEN-Funktion ersetzen. Bildlich sieht das etwa wie folgt aus:</t>
  </si>
  <si>
    <t>Vergessen Sie die letzte schliessende Klammer nicht!</t>
  </si>
  <si>
    <t>In der Zelle A22 finden Sie genau diese Formel als Lösung drin.</t>
  </si>
  <si>
    <t>Den Nachnamen haben wir hier genau gleich extrahiert wie bei der vorderen Aufgabe den Vornamen.</t>
  </si>
  <si>
    <t>Den Vornamen müssen wir mit der Funktion TEIL extrahieren.</t>
  </si>
  <si>
    <t>Diese Funktion sieht im Grundsatz wie folgt aus:</t>
  </si>
  <si>
    <t>Das erste Argument ist wieder die Zelle, aus welcher wir den Text extrahieren wollen.</t>
  </si>
  <si>
    <t>Im zweiten Argument müssen wir die Startposition angeben.</t>
  </si>
  <si>
    <t>Und als drittes Argument geben wir die Länge an, d.h. wie viele Zeichen ab der Startposition wollen wir extrahieren.</t>
  </si>
  <si>
    <t>Hier sehen Sie ein Beispiel:</t>
  </si>
  <si>
    <t>=TEIL(A7;7;3)</t>
  </si>
  <si>
    <t>Das gibt uns aber nur die Buchastaben "Ste" aus. Also ist die Zahl 3 zu klein gewählt.</t>
  </si>
  <si>
    <t>Korrekterweise müsste man nun zählen gehen, wie viele Zeichen wir haben bis am Schluss. Man kann sich aber</t>
  </si>
  <si>
    <t>auch damit helfen, dass man einfach die Zahl 100 oder 1000 angibt. Dann extrahiert TEIL 100 oder 1000 Zeichen</t>
  </si>
  <si>
    <t>nach der Startposition. Wenn der Text jedoch nicht so lange ist, wird diese grosse Zahl einfach ignoriert.</t>
  </si>
  <si>
    <t>Also funktioniert das Folgende tadellos:</t>
  </si>
  <si>
    <t>=TEIL(A7;7;100)</t>
  </si>
  <si>
    <t>Jetzt müssen wir aber diese Startposition wieder so anpassen, dass sie dynamisch ist. Und zwar wie folgt:</t>
  </si>
  <si>
    <t>Nun, wie kommen wir auf diese Position? Doch genau gleich wie vorher:</t>
  </si>
  <si>
    <t>=FINDEN(" ";A7;1)+1</t>
  </si>
  <si>
    <t>Jetzt zählen wir aber einfach ein Zeichen dazu statt es abzuziehen.</t>
  </si>
  <si>
    <t>oder von einer Kollegin oder einem Kollegen stammen.</t>
  </si>
  <si>
    <t>Erarbeiten Sie sich die einzelnen Teile zuerst einzeln:</t>
  </si>
  <si>
    <t>="Susi ist heute "</t>
  </si>
  <si>
    <t>=DATEDIF($C$14;HEUTE();"y")</t>
  </si>
  <si>
    <t>=" Jahre, "</t>
  </si>
  <si>
    <t>=" Monate und "</t>
  </si>
  <si>
    <t>All diese Teile müssen wir nun zusammensetzen, und zwar mit dem kaufmännischen Und-Zeichen &amp;</t>
  </si>
  <si>
    <t>Das Resultat sehen Sie in Zelle A17.</t>
  </si>
  <si>
    <t>=" Tage alt."</t>
  </si>
  <si>
    <t>Denken Sie dran, dass die Gleichzeichen = verschwinden müssen. Nur das erste darf bleiben.</t>
  </si>
  <si>
    <t>Alle anderen müssen Sie löschen.</t>
  </si>
  <si>
    <t>=DATEDIF($C$14;HEUTE();"ym")</t>
  </si>
  <si>
    <t>=DATEDIF($C$14;HEUTE();"md")</t>
  </si>
  <si>
    <t>So können Sie in Ruhe die einzelnen Teile testen, ohne von Beginn an eine Monster-Formel</t>
  </si>
  <si>
    <t>erstellen zu müssen.</t>
  </si>
  <si>
    <t>Zuerst müssen Sie sich überlegen, welches Zeichen nötig ist, um Pfad und Dateiname zu trennen.</t>
  </si>
  <si>
    <t>Dann werden Sie feststellen, dass dies der letzte Backslash ist.</t>
  </si>
  <si>
    <t>Der Pfad beginnt ganz links, somit können wir sicher wieder mit der Funktion LINKS den Pfad herausholen.</t>
  </si>
  <si>
    <t>Aber hier stellt sich wieder die Frage, wie viele Zeichen wir extrahieren wollen.</t>
  </si>
  <si>
    <t>Welche Zahl kommt also hier rein?</t>
  </si>
  <si>
    <t>Da der letzte Backslash je nach Pfadlänge immer an einem anderen Ort ist, müssen wir diese Position</t>
  </si>
  <si>
    <t>wieder herausfinden.</t>
  </si>
  <si>
    <t>Na, wie machen wir das? Vorhin haben wir mit FINDEN nach einem Leerschlag gesucht.</t>
  </si>
  <si>
    <t>Also suchen wir doch wieder mit FINDEN nach einem Backslash:</t>
  </si>
  <si>
    <t>=FINDEN("\";A11;1)</t>
  </si>
  <si>
    <t>Aber halt, merken Sie das Problem? Jetzt haben wir die Position des ersten Backslah gefunden.</t>
  </si>
  <si>
    <t>Wir müssen aber den letzten finden.</t>
  </si>
  <si>
    <t>In VBA wäre das ganz einfach, in Excel ein wenig umständlich…es gibt keine fertige Funktion dafür.</t>
  </si>
  <si>
    <t>=FINDEN("#";WECHSELN(A11;"\";"#";LÄNGE(A11)-LÄNGE(WECHSELN(A11;"\";""))))</t>
  </si>
  <si>
    <t>Die Formel für die Position des letzten Backslash lautet als Beispiel wie folgt:</t>
  </si>
  <si>
    <t>(der Kursleiter wird die Formel erläutern)</t>
  </si>
  <si>
    <t>Nun geht es wieder um das gleiche Spielchen wie bis anhin:</t>
  </si>
  <si>
    <t>Für den Pfad gilt:</t>
  </si>
  <si>
    <t>Für den Dateinamen gilt:</t>
  </si>
  <si>
    <t>Jetzt muss nur noch die lange Formel aus Zelle E23 hier rein.</t>
  </si>
  <si>
    <t>Huber</t>
  </si>
  <si>
    <t>Stefan</t>
  </si>
  <si>
    <t>Egger</t>
  </si>
  <si>
    <t>Daniela</t>
  </si>
  <si>
    <t>Karlen</t>
  </si>
  <si>
    <t>Fritz</t>
  </si>
  <si>
    <t>Fröhlich</t>
  </si>
  <si>
    <t>Susi</t>
  </si>
  <si>
    <t>Zobrist</t>
  </si>
  <si>
    <t>Annelies</t>
  </si>
  <si>
    <t>Hunolt</t>
  </si>
  <si>
    <t>Hans</t>
  </si>
  <si>
    <t>Aeschlimann</t>
  </si>
  <si>
    <t>Edgar</t>
  </si>
  <si>
    <t>Julen</t>
  </si>
  <si>
    <t>Doris</t>
  </si>
  <si>
    <t>Im Bereich A6:B14 sehen Sie eine Liste mit Namen.</t>
  </si>
  <si>
    <t>Stefan Huber</t>
  </si>
  <si>
    <t>Für einen Seriendruck in Word möchten Sie in der Spalte C die Namen zusammengesetzt. Also für die erste Zeile</t>
  </si>
  <si>
    <t>sollte da stehen:</t>
  </si>
  <si>
    <t>Bauen Sie die Namen so zusammen.</t>
  </si>
  <si>
    <t>Der Name besteht aus drei Teilen:</t>
  </si>
  <si>
    <t>1.) dem Vornamen</t>
  </si>
  <si>
    <t>2.) einem Leerschlag</t>
  </si>
  <si>
    <t>3.) und dem Nachnamen</t>
  </si>
  <si>
    <t>Und genau so bauen wir den Text zusammen:</t>
  </si>
  <si>
    <t>Texte zusammenfügen tun wir immer mit diesem kaufmännischen UND-Zeichen.</t>
  </si>
  <si>
    <t>Vergessen Sie nicht das Leerzeichen, sonst sieht Ihr Text wie folgt aus:</t>
  </si>
  <si>
    <t>WENN-Funktion</t>
  </si>
  <si>
    <t>Sie erinnern sich, dass wir bei der drittletzten Person ein Problem hatten. Da wissen wir nicht, ob Peter der Vor- oder der Nachname ist.</t>
  </si>
  <si>
    <t>Ergänzen Sie die Formel in der Spalte B mit einer WENN-Funktion.</t>
  </si>
  <si>
    <t>Als Beispiel geben Sie statt des Vornamens einfach den Text FEHLER aus.</t>
  </si>
  <si>
    <t>In Spalte C können Sie das Gleiche machen.</t>
  </si>
  <si>
    <t>Hier müssen wir also irgendwie mit einem WENN dafür sorgen, dass eine Fehlermeldung ausgegeben wird,</t>
  </si>
  <si>
    <t>sobald zwei Vornamen resp. zwei Nachnamen vorhanden ist.</t>
  </si>
  <si>
    <t>Nun, wie kriegt man das hin? Excel kann das leider nicht einfach so direkt rechnen.</t>
  </si>
  <si>
    <t>Deshalb müssen wir einen beliebten Trick anwenden.</t>
  </si>
  <si>
    <t>Wie lang ist der Text in Zeile A7?</t>
  </si>
  <si>
    <t>Das erfahren Sie mit der Funktion =LÄNGE(A7)</t>
  </si>
  <si>
    <t>Dies gibt Ihnen den Wert 12 zurück.</t>
  </si>
  <si>
    <t>Jetzt kommt der Trick: wir entfernen sämtliche Leerzeichen aus dem Text.</t>
  </si>
  <si>
    <t>Dies geht wie folgt:</t>
  </si>
  <si>
    <t>=WECHSELN(A7;" ";"")</t>
  </si>
  <si>
    <t>Aussehen tut der Text nun so:</t>
  </si>
  <si>
    <t>Na, wie lang ist nun dieser Text? Der sollte doch um ein Zeichen kürzer sein, oder?</t>
  </si>
  <si>
    <t>=LÄNGE(J18)</t>
  </si>
  <si>
    <t>liefert auf jeden Fall den Wert 11.</t>
  </si>
  <si>
    <t>Also haben wir ein Zeichen weniger. Wir hatten in der Zelle somit ein Leerzeichen. Die Folgerung daraus</t>
  </si>
  <si>
    <t>ist, dass in der Zelle A7 zwei Wörter stecken.</t>
  </si>
  <si>
    <t>Ganz anders in der Zelle A12. Dort stecken ja drei Wörter drin. Somit haben wir zwei Leerschläge.</t>
  </si>
  <si>
    <t>Somit muss gelten:</t>
  </si>
  <si>
    <t>Und das ist gleich auch unsere Bedinung der WENN-Funktion.</t>
  </si>
  <si>
    <t>Die Original-Formel in Zelle B7 sieht wie folgt aus:</t>
  </si>
  <si>
    <t>DorisJulen</t>
  </si>
  <si>
    <t>Die Formel in der Zelle B27 sieht nun wie folgt aus:</t>
  </si>
  <si>
    <t>Die Original-Funktion liegt nun im SONST-Teil.</t>
  </si>
  <si>
    <t>Sie sehen, dass wir in den Zellen B34 und C34 noch ein Problem haben. Dies liegt daran, dass wir in der Zelle A34 überhaupt</t>
  </si>
  <si>
    <t>keinen Leerschlag haben.</t>
  </si>
  <si>
    <t>Aus diese Grund wäre es wohl ratsam, unsere Formel wie folgt anzupassen:</t>
  </si>
  <si>
    <t>Wir fragen nun nicht mehr nur ab, ob es MEHR ALS ein Leerschlag hat, sondern ob es ETWAS ANDERES als ein Leerschlag hat.</t>
  </si>
  <si>
    <t>Somit werden null Leerschläge auch gleich mit abgefangen.</t>
  </si>
  <si>
    <t>Diese Version sehen Sie in der Tabelle ab Zelle A38.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</si>
</sst>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Monaco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0" fillId="0" borderId="0" xfId="0" applyFill="1"/>
    <xf numFmtId="0" fontId="6" fillId="3" borderId="0" xfId="0" applyFont="1" applyFill="1"/>
    <xf numFmtId="0" fontId="0" fillId="3" borderId="0" xfId="0" applyFill="1"/>
    <xf numFmtId="0" fontId="0" fillId="4" borderId="0" xfId="0" applyFill="1"/>
    <xf numFmtId="0" fontId="6" fillId="0" borderId="0" xfId="0" applyFont="1"/>
    <xf numFmtId="0" fontId="0" fillId="5" borderId="0" xfId="0" applyFill="1"/>
    <xf numFmtId="0" fontId="0" fillId="6" borderId="0" xfId="0" applyFill="1"/>
    <xf numFmtId="0" fontId="10" fillId="2" borderId="7" xfId="2" applyFont="1" applyFill="1" applyBorder="1"/>
    <xf numFmtId="0" fontId="0" fillId="9" borderId="0" xfId="0" applyFill="1"/>
    <xf numFmtId="0" fontId="0" fillId="10" borderId="0" xfId="0" applyFill="1"/>
    <xf numFmtId="0" fontId="6" fillId="10" borderId="0" xfId="0" quotePrefix="1" applyFont="1" applyFill="1"/>
    <xf numFmtId="0" fontId="0" fillId="10" borderId="0" xfId="0" quotePrefix="1" applyFill="1"/>
    <xf numFmtId="0" fontId="6" fillId="10" borderId="0" xfId="0" applyFont="1" applyFill="1"/>
    <xf numFmtId="0" fontId="8" fillId="7" borderId="0" xfId="0" applyFont="1" applyFill="1" applyAlignment="1">
      <alignment horizontal="center" vertical="center"/>
    </xf>
    <xf numFmtId="14" fontId="0" fillId="8" borderId="0" xfId="0" applyNumberFormat="1" applyFill="1" applyAlignment="1">
      <alignment horizontal="left"/>
    </xf>
    <xf numFmtId="0" fontId="0" fillId="6" borderId="0" xfId="0" applyFill="1" applyAlignment="1">
      <alignment horizontal="left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24</xdr:row>
      <xdr:rowOff>66675</xdr:rowOff>
    </xdr:from>
    <xdr:to>
      <xdr:col>10</xdr:col>
      <xdr:colOff>9251</xdr:colOff>
      <xdr:row>27</xdr:row>
      <xdr:rowOff>57080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829175"/>
          <a:ext cx="2190476" cy="561905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37</xdr:row>
      <xdr:rowOff>28575</xdr:rowOff>
    </xdr:from>
    <xdr:to>
      <xdr:col>15</xdr:col>
      <xdr:colOff>627827</xdr:colOff>
      <xdr:row>43</xdr:row>
      <xdr:rowOff>152242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05700" y="7267575"/>
          <a:ext cx="6590477" cy="12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152400</xdr:colOff>
      <xdr:row>15</xdr:row>
      <xdr:rowOff>95250</xdr:rowOff>
    </xdr:from>
    <xdr:to>
      <xdr:col>10</xdr:col>
      <xdr:colOff>418876</xdr:colOff>
      <xdr:row>18</xdr:row>
      <xdr:rowOff>28512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3143250"/>
          <a:ext cx="1790476" cy="50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9</xdr:row>
      <xdr:rowOff>66675</xdr:rowOff>
    </xdr:from>
    <xdr:to>
      <xdr:col>10</xdr:col>
      <xdr:colOff>361625</xdr:colOff>
      <xdr:row>15</xdr:row>
      <xdr:rowOff>9389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6625" y="1971675"/>
          <a:ext cx="2600000" cy="1085714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27</xdr:row>
      <xdr:rowOff>76200</xdr:rowOff>
    </xdr:from>
    <xdr:to>
      <xdr:col>10</xdr:col>
      <xdr:colOff>418774</xdr:colOff>
      <xdr:row>32</xdr:row>
      <xdr:rowOff>123700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34250" y="5410200"/>
          <a:ext cx="2609524" cy="10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37</xdr:row>
      <xdr:rowOff>0</xdr:rowOff>
    </xdr:from>
    <xdr:to>
      <xdr:col>15</xdr:col>
      <xdr:colOff>627831</xdr:colOff>
      <xdr:row>44</xdr:row>
      <xdr:rowOff>18881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10450" y="7239000"/>
          <a:ext cx="6552381" cy="13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25</xdr:row>
      <xdr:rowOff>76200</xdr:rowOff>
    </xdr:from>
    <xdr:to>
      <xdr:col>18</xdr:col>
      <xdr:colOff>675348</xdr:colOff>
      <xdr:row>28</xdr:row>
      <xdr:rowOff>38033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949CA9-C832-47BD-A895-5457FF8EA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82100" y="4861560"/>
          <a:ext cx="7693368" cy="510473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31</xdr:row>
      <xdr:rowOff>76200</xdr:rowOff>
    </xdr:from>
    <xdr:to>
      <xdr:col>14</xdr:col>
      <xdr:colOff>37631</xdr:colOff>
      <xdr:row>34</xdr:row>
      <xdr:rowOff>18986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7B8F6C0-7CE4-4640-8691-D4BAAE61D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050" y="5958840"/>
          <a:ext cx="3904781" cy="491426"/>
        </a:xfrm>
        <a:prstGeom prst="rect">
          <a:avLst/>
        </a:prstGeom>
      </xdr:spPr>
    </xdr:pic>
    <xdr:clientData/>
  </xdr:twoCellAnchor>
  <xdr:twoCellAnchor editAs="oneCell">
    <xdr:from>
      <xdr:col>9</xdr:col>
      <xdr:colOff>95250</xdr:colOff>
      <xdr:row>36</xdr:row>
      <xdr:rowOff>76200</xdr:rowOff>
    </xdr:from>
    <xdr:to>
      <xdr:col>23</xdr:col>
      <xdr:colOff>132013</xdr:colOff>
      <xdr:row>39</xdr:row>
      <xdr:rowOff>104700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F7988C7-6E50-4203-B57C-BE7C2C94B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63050" y="6873240"/>
          <a:ext cx="11131483" cy="577140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45</xdr:row>
      <xdr:rowOff>66675</xdr:rowOff>
    </xdr:from>
    <xdr:to>
      <xdr:col>23</xdr:col>
      <xdr:colOff>132011</xdr:colOff>
      <xdr:row>48</xdr:row>
      <xdr:rowOff>57080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AED79D0-AE92-400F-A7A2-D6B1A8D28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53525" y="8509635"/>
          <a:ext cx="11141006" cy="5390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10</xdr:row>
      <xdr:rowOff>57150</xdr:rowOff>
    </xdr:from>
    <xdr:to>
      <xdr:col>6</xdr:col>
      <xdr:colOff>295063</xdr:colOff>
      <xdr:row>12</xdr:row>
      <xdr:rowOff>123769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0" y="2152650"/>
          <a:ext cx="1695238" cy="44761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31</xdr:row>
      <xdr:rowOff>104775</xdr:rowOff>
    </xdr:from>
    <xdr:to>
      <xdr:col>9</xdr:col>
      <xdr:colOff>123346</xdr:colOff>
      <xdr:row>33</xdr:row>
      <xdr:rowOff>180918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625" y="6200775"/>
          <a:ext cx="3838096" cy="457143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27</xdr:row>
      <xdr:rowOff>104775</xdr:rowOff>
    </xdr:from>
    <xdr:to>
      <xdr:col>8</xdr:col>
      <xdr:colOff>742490</xdr:colOff>
      <xdr:row>29</xdr:row>
      <xdr:rowOff>142823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58150" y="5438775"/>
          <a:ext cx="3685715" cy="419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8</xdr:row>
      <xdr:rowOff>38100</xdr:rowOff>
    </xdr:from>
    <xdr:to>
      <xdr:col>7</xdr:col>
      <xdr:colOff>504254</xdr:colOff>
      <xdr:row>9</xdr:row>
      <xdr:rowOff>247600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52600"/>
          <a:ext cx="4571429" cy="4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99FD"/>
  </sheetPr>
  <dimension ref="A1:R47"/>
  <sheetViews>
    <sheetView tabSelected="1" topLeftCell="A7" zoomScaleNormal="100" workbookViewId="0">
      <selection activeCell="D32" sqref="D32"/>
    </sheetView>
  </sheetViews>
  <sheetFormatPr baseColWidth="10" defaultRowHeight="15"/>
  <cols>
    <col min="1" max="1" width="21.28515625" customWidth="1"/>
    <col min="2" max="2" width="21" customWidth="1"/>
    <col min="5" max="5" width="22.5703125" bestFit="1" customWidth="1"/>
  </cols>
  <sheetData>
    <row r="1" spans="1:18" ht="26.25">
      <c r="A1" s="2" t="s">
        <v>0</v>
      </c>
      <c r="B1" s="3"/>
      <c r="C1" s="3"/>
      <c r="D1" s="3"/>
      <c r="E1" s="3"/>
      <c r="F1" s="3"/>
      <c r="G1" s="10" t="s">
        <v>2</v>
      </c>
    </row>
    <row r="2" spans="1:18" ht="15.75">
      <c r="A2" s="4" t="s">
        <v>5</v>
      </c>
      <c r="B2" s="5"/>
      <c r="C2" s="5"/>
      <c r="D2" s="5"/>
      <c r="E2" s="5"/>
      <c r="F2" s="5"/>
      <c r="G2" s="9" t="s">
        <v>4</v>
      </c>
    </row>
    <row r="3" spans="1:18" ht="15.75">
      <c r="A3" s="4"/>
      <c r="B3" s="5"/>
      <c r="C3" s="5"/>
      <c r="D3" s="5"/>
      <c r="E3" s="5"/>
      <c r="F3" s="5"/>
      <c r="G3" s="9" t="s">
        <v>3</v>
      </c>
    </row>
    <row r="4" spans="1:18" ht="16.5" thickBot="1">
      <c r="A4" s="8"/>
      <c r="B4" s="6"/>
      <c r="C4" s="6"/>
      <c r="D4" s="6"/>
      <c r="E4" s="6"/>
      <c r="F4" s="6"/>
      <c r="G4" s="7"/>
    </row>
    <row r="5" spans="1:18" ht="15.75">
      <c r="A5" s="1"/>
    </row>
    <row r="8" spans="1:18">
      <c r="A8" t="s">
        <v>31</v>
      </c>
    </row>
    <row r="9" spans="1:18">
      <c r="A9" s="16" t="str">
        <f>LEFT(H11,3)</f>
        <v>Max</v>
      </c>
    </row>
    <row r="10" spans="1:18">
      <c r="A10" s="11"/>
      <c r="B10" s="12"/>
    </row>
    <row r="11" spans="1:18">
      <c r="A11" s="13" t="s">
        <v>32</v>
      </c>
      <c r="B11" s="13"/>
      <c r="H11" s="26" t="s">
        <v>14</v>
      </c>
      <c r="I11" s="26"/>
      <c r="J11" s="26"/>
    </row>
    <row r="12" spans="1:18">
      <c r="A12" s="16" t="str">
        <f>RIGHT(H11,5)</f>
        <v>huber</v>
      </c>
      <c r="B12" s="13"/>
      <c r="H12" s="26"/>
      <c r="I12" s="26"/>
      <c r="J12" s="26"/>
    </row>
    <row r="13" spans="1:18">
      <c r="A13" s="13"/>
      <c r="B13" s="13"/>
    </row>
    <row r="14" spans="1:18">
      <c r="A14" s="13" t="s">
        <v>33</v>
      </c>
      <c r="B14" s="13"/>
    </row>
    <row r="15" spans="1:18">
      <c r="A15" s="16" t="str">
        <f>MID(H11,12,5)</f>
        <v>Mauer</v>
      </c>
      <c r="B15" s="13"/>
      <c r="H15" s="22" t="s">
        <v>45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>
      <c r="A16" s="13"/>
      <c r="B16" s="13"/>
      <c r="H16" s="24" t="s">
        <v>46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>
      <c r="A17" s="13" t="s">
        <v>34</v>
      </c>
      <c r="B17" s="13"/>
      <c r="H17" s="22" t="s">
        <v>47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>
      <c r="A18" s="13"/>
      <c r="B18" s="13"/>
      <c r="H18" s="22" t="s">
        <v>49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>
      <c r="A19" s="13"/>
      <c r="B19" s="13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3" t="s">
        <v>15</v>
      </c>
      <c r="B20" s="13"/>
      <c r="H20" s="22" t="s">
        <v>48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>
      <c r="A21" s="13" t="s">
        <v>35</v>
      </c>
      <c r="B21" s="13"/>
      <c r="H21" s="24" t="s">
        <v>50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6" t="str">
        <f>LEFT(H11,FIND(" ",H11,1)-1)</f>
        <v>Maximilian</v>
      </c>
      <c r="B22" s="13"/>
      <c r="C22" s="21" t="s">
        <v>62</v>
      </c>
      <c r="D22" s="21"/>
      <c r="E22" s="21"/>
      <c r="F22" s="21"/>
      <c r="H22" s="22" t="s">
        <v>51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>
      <c r="B23" s="13"/>
      <c r="C23" s="13"/>
      <c r="H23" s="22" t="s">
        <v>52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t="s">
        <v>36</v>
      </c>
      <c r="H24" s="22" t="s">
        <v>55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>
      <c r="A25" t="s">
        <v>30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>
      <c r="H29" s="22" t="s">
        <v>56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H30" s="24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>
      <c r="H31" s="22" t="s">
        <v>54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H32" s="22" t="s">
        <v>57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8:18">
      <c r="H33" s="24" t="s">
        <v>58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8:18">
      <c r="H34" s="22" t="s">
        <v>59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8:18"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8:18">
      <c r="H36" s="22" t="s">
        <v>60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8:18">
      <c r="H37" s="22" t="s">
        <v>61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8:18"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8:18"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8:18"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8:18"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8:18"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8:18"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8:18"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8:18"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8:18">
      <c r="H46" s="22" t="s">
        <v>63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8:18"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</sheetData>
  <mergeCells count="1">
    <mergeCell ref="H11:J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99FD"/>
  </sheetPr>
  <dimension ref="A1:O23"/>
  <sheetViews>
    <sheetView zoomScaleNormal="100" workbookViewId="0">
      <selection activeCell="I10" sqref="I10:O22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15" ht="26.25">
      <c r="A1" s="2" t="s">
        <v>0</v>
      </c>
      <c r="B1" s="3"/>
      <c r="C1" s="3"/>
      <c r="D1" s="3"/>
      <c r="E1" s="3"/>
      <c r="F1" s="3"/>
      <c r="G1" s="10" t="s">
        <v>2</v>
      </c>
    </row>
    <row r="2" spans="1:15" ht="15.75">
      <c r="A2" s="4" t="s">
        <v>5</v>
      </c>
      <c r="B2" s="5"/>
      <c r="C2" s="5"/>
      <c r="D2" s="5"/>
      <c r="E2" s="5"/>
      <c r="F2" s="5"/>
      <c r="G2" s="9" t="s">
        <v>4</v>
      </c>
    </row>
    <row r="3" spans="1:15" ht="15.75">
      <c r="A3" s="4"/>
      <c r="B3" s="5"/>
      <c r="C3" s="5"/>
      <c r="D3" s="5"/>
      <c r="E3" s="5"/>
      <c r="F3" s="5"/>
      <c r="G3" s="9" t="s">
        <v>3</v>
      </c>
    </row>
    <row r="4" spans="1:15" ht="16.5" thickBot="1">
      <c r="A4" s="8"/>
      <c r="B4" s="6"/>
      <c r="C4" s="6"/>
      <c r="D4" s="6"/>
      <c r="E4" s="6"/>
      <c r="F4" s="6"/>
      <c r="G4" s="7"/>
    </row>
    <row r="5" spans="1:15" ht="15.75">
      <c r="A5" s="1"/>
    </row>
    <row r="6" spans="1:15">
      <c r="A6" s="17" t="s">
        <v>17</v>
      </c>
      <c r="B6" s="17" t="s">
        <v>16</v>
      </c>
      <c r="C6" s="17" t="s">
        <v>1</v>
      </c>
    </row>
    <row r="7" spans="1:15">
      <c r="A7" t="s">
        <v>117</v>
      </c>
      <c r="B7" t="s">
        <v>118</v>
      </c>
      <c r="C7" s="18" t="str">
        <f>B7 &amp; " " &amp; A7</f>
        <v>Stefan Huber</v>
      </c>
    </row>
    <row r="8" spans="1:15">
      <c r="A8" t="s">
        <v>119</v>
      </c>
      <c r="B8" t="s">
        <v>120</v>
      </c>
      <c r="C8" s="18" t="str">
        <f t="shared" ref="C8:C14" si="0">B8 &amp; " " &amp; A8</f>
        <v>Daniela Egger</v>
      </c>
    </row>
    <row r="9" spans="1:15">
      <c r="A9" t="s">
        <v>121</v>
      </c>
      <c r="B9" t="s">
        <v>122</v>
      </c>
      <c r="C9" s="18" t="str">
        <f t="shared" si="0"/>
        <v>Fritz Karlen</v>
      </c>
    </row>
    <row r="10" spans="1:15">
      <c r="A10" t="s">
        <v>123</v>
      </c>
      <c r="B10" t="s">
        <v>124</v>
      </c>
      <c r="C10" s="18" t="str">
        <f t="shared" si="0"/>
        <v>Susi Fröhlich</v>
      </c>
      <c r="I10" s="22" t="s">
        <v>138</v>
      </c>
      <c r="J10" s="22"/>
      <c r="K10" s="22"/>
      <c r="L10" s="22"/>
      <c r="M10" s="22"/>
      <c r="N10" s="22"/>
      <c r="O10" s="22"/>
    </row>
    <row r="11" spans="1:15">
      <c r="A11" t="s">
        <v>125</v>
      </c>
      <c r="B11" t="s">
        <v>126</v>
      </c>
      <c r="C11" s="18" t="str">
        <f t="shared" si="0"/>
        <v>Annelies Zobrist</v>
      </c>
      <c r="I11" s="22" t="s">
        <v>139</v>
      </c>
      <c r="J11" s="22"/>
      <c r="K11" s="22"/>
      <c r="L11" s="22"/>
      <c r="M11" s="22"/>
      <c r="N11" s="22"/>
      <c r="O11" s="22"/>
    </row>
    <row r="12" spans="1:15">
      <c r="A12" t="s">
        <v>127</v>
      </c>
      <c r="B12" t="s">
        <v>128</v>
      </c>
      <c r="C12" s="18" t="str">
        <f t="shared" si="0"/>
        <v>Hans Hunolt</v>
      </c>
      <c r="I12" s="22" t="s">
        <v>140</v>
      </c>
      <c r="J12" s="22"/>
      <c r="K12" s="22"/>
      <c r="L12" s="22"/>
      <c r="M12" s="22"/>
      <c r="N12" s="22"/>
      <c r="O12" s="22"/>
    </row>
    <row r="13" spans="1:15">
      <c r="A13" t="s">
        <v>129</v>
      </c>
      <c r="B13" t="s">
        <v>130</v>
      </c>
      <c r="C13" s="18" t="str">
        <f t="shared" si="0"/>
        <v>Edgar Aeschlimann</v>
      </c>
      <c r="I13" s="22" t="s">
        <v>141</v>
      </c>
      <c r="J13" s="22"/>
      <c r="K13" s="22"/>
      <c r="L13" s="22"/>
      <c r="M13" s="22"/>
      <c r="N13" s="22"/>
      <c r="O13" s="22"/>
    </row>
    <row r="14" spans="1:15">
      <c r="A14" t="s">
        <v>131</v>
      </c>
      <c r="B14" t="s">
        <v>132</v>
      </c>
      <c r="C14" s="18" t="str">
        <f t="shared" si="0"/>
        <v>Doris Julen</v>
      </c>
      <c r="I14" s="22"/>
      <c r="J14" s="22"/>
      <c r="K14" s="22"/>
      <c r="L14" s="22"/>
      <c r="M14" s="22"/>
      <c r="N14" s="22"/>
      <c r="O14" s="22"/>
    </row>
    <row r="15" spans="1:15">
      <c r="B15" s="13"/>
      <c r="C15" s="13"/>
      <c r="I15" s="22" t="s">
        <v>142</v>
      </c>
      <c r="J15" s="22"/>
      <c r="K15" s="22"/>
      <c r="L15" s="22"/>
      <c r="M15" s="22"/>
      <c r="N15" s="22"/>
      <c r="O15" s="22"/>
    </row>
    <row r="16" spans="1:15">
      <c r="A16" s="13" t="s">
        <v>133</v>
      </c>
      <c r="B16" s="13"/>
      <c r="C16" s="13"/>
      <c r="I16" s="22"/>
      <c r="J16" s="22"/>
      <c r="K16" s="22"/>
      <c r="L16" s="22"/>
      <c r="M16" s="22"/>
      <c r="N16" s="22"/>
      <c r="O16" s="22"/>
    </row>
    <row r="17" spans="1:15">
      <c r="A17" s="13" t="s">
        <v>135</v>
      </c>
      <c r="B17" s="13"/>
      <c r="C17" s="13"/>
      <c r="I17" s="22"/>
      <c r="J17" s="22"/>
      <c r="K17" s="22"/>
      <c r="L17" s="22"/>
      <c r="M17" s="22"/>
      <c r="N17" s="22"/>
      <c r="O17" s="22"/>
    </row>
    <row r="18" spans="1:15">
      <c r="A18" s="13" t="s">
        <v>136</v>
      </c>
      <c r="B18" s="13"/>
      <c r="C18" s="13"/>
      <c r="I18" s="22"/>
      <c r="J18" s="22"/>
      <c r="K18" s="22"/>
      <c r="L18" s="22"/>
      <c r="M18" s="22"/>
      <c r="N18" s="22"/>
      <c r="O18" s="22"/>
    </row>
    <row r="19" spans="1:15">
      <c r="A19" s="11" t="s">
        <v>134</v>
      </c>
      <c r="B19" s="13"/>
      <c r="C19" s="13"/>
      <c r="I19" s="22"/>
      <c r="J19" s="22"/>
      <c r="K19" s="22"/>
      <c r="L19" s="22"/>
      <c r="M19" s="22"/>
      <c r="N19" s="22"/>
      <c r="O19" s="22"/>
    </row>
    <row r="20" spans="1:15">
      <c r="A20" s="13"/>
      <c r="B20" s="13"/>
      <c r="C20" s="13"/>
      <c r="I20" s="22" t="s">
        <v>143</v>
      </c>
      <c r="J20" s="22"/>
      <c r="K20" s="22"/>
      <c r="L20" s="22"/>
      <c r="M20" s="22"/>
      <c r="N20" s="22"/>
      <c r="O20" s="22"/>
    </row>
    <row r="21" spans="1:15">
      <c r="A21" s="13" t="s">
        <v>137</v>
      </c>
      <c r="B21" s="13"/>
      <c r="C21" s="13"/>
      <c r="I21" s="22" t="s">
        <v>144</v>
      </c>
      <c r="J21" s="22"/>
      <c r="K21" s="22"/>
      <c r="L21" s="22"/>
      <c r="M21" s="22"/>
      <c r="N21" s="22"/>
      <c r="O21" s="22"/>
    </row>
    <row r="22" spans="1:15">
      <c r="B22" s="13"/>
      <c r="C22" s="13"/>
      <c r="I22" s="22" t="str">
        <f>B7 &amp; A7</f>
        <v>StefanHuber</v>
      </c>
      <c r="J22" s="22"/>
      <c r="K22" s="22"/>
      <c r="L22" s="22"/>
      <c r="M22" s="22"/>
      <c r="N22" s="22"/>
      <c r="O22" s="22"/>
    </row>
    <row r="23" spans="1:15">
      <c r="B23" s="13"/>
      <c r="C23" s="13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99FD"/>
  </sheetPr>
  <dimension ref="A1:Q46"/>
  <sheetViews>
    <sheetView topLeftCell="A6" zoomScaleNormal="100" workbookViewId="0">
      <selection activeCell="H7" sqref="H7:Q46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17" ht="26.25">
      <c r="A1" s="2" t="s">
        <v>0</v>
      </c>
      <c r="B1" s="3"/>
      <c r="C1" s="3"/>
      <c r="D1" s="3"/>
      <c r="E1" s="3"/>
      <c r="F1" s="3"/>
      <c r="G1" s="10" t="s">
        <v>2</v>
      </c>
    </row>
    <row r="2" spans="1:17" ht="15.75">
      <c r="A2" s="4" t="s">
        <v>5</v>
      </c>
      <c r="B2" s="5"/>
      <c r="C2" s="5"/>
      <c r="D2" s="5"/>
      <c r="E2" s="5"/>
      <c r="F2" s="5"/>
      <c r="G2" s="9" t="s">
        <v>4</v>
      </c>
    </row>
    <row r="3" spans="1:17" ht="15.75">
      <c r="A3" s="4"/>
      <c r="B3" s="5"/>
      <c r="C3" s="5"/>
      <c r="D3" s="5"/>
      <c r="E3" s="5"/>
      <c r="F3" s="5"/>
      <c r="G3" s="9" t="s">
        <v>3</v>
      </c>
    </row>
    <row r="4" spans="1:17" ht="16.5" thickBot="1">
      <c r="A4" s="8"/>
      <c r="B4" s="6"/>
      <c r="C4" s="6"/>
      <c r="D4" s="6"/>
      <c r="E4" s="6"/>
      <c r="F4" s="6"/>
      <c r="G4" s="7"/>
    </row>
    <row r="5" spans="1:17" ht="15.75">
      <c r="A5" s="1"/>
    </row>
    <row r="6" spans="1:17">
      <c r="A6" s="14" t="s">
        <v>1</v>
      </c>
      <c r="B6" s="17" t="s">
        <v>16</v>
      </c>
      <c r="C6" s="17" t="s">
        <v>17</v>
      </c>
    </row>
    <row r="7" spans="1:17">
      <c r="A7" s="15" t="s">
        <v>6</v>
      </c>
      <c r="B7" s="19" t="str">
        <f>MID(A7,FIND(" ",A7,1)+1,100)</f>
        <v>Stefan</v>
      </c>
      <c r="C7" s="18" t="str">
        <f>LEFT(A7,FIND(" ",A7,1)-1)</f>
        <v>Huber</v>
      </c>
      <c r="H7" s="22" t="s">
        <v>64</v>
      </c>
      <c r="I7" s="22"/>
      <c r="J7" s="22"/>
      <c r="K7" s="22"/>
      <c r="L7" s="22"/>
      <c r="M7" s="22"/>
      <c r="N7" s="22"/>
      <c r="O7" s="22"/>
      <c r="P7" s="22"/>
      <c r="Q7" s="22"/>
    </row>
    <row r="8" spans="1:17">
      <c r="A8" s="15" t="s">
        <v>7</v>
      </c>
      <c r="B8" s="19" t="str">
        <f t="shared" ref="B8:B14" si="0">MID(A8,FIND(" ",A8,1)+1,100)</f>
        <v>Daniela</v>
      </c>
      <c r="C8" s="18" t="str">
        <f t="shared" ref="C8:C14" si="1">LEFT(A8,FIND(" ",A8,1)-1)</f>
        <v>Egger</v>
      </c>
      <c r="H8" s="22" t="s">
        <v>65</v>
      </c>
      <c r="I8" s="22"/>
      <c r="J8" s="22"/>
      <c r="K8" s="22"/>
      <c r="L8" s="22"/>
      <c r="M8" s="22"/>
      <c r="N8" s="22"/>
      <c r="O8" s="22"/>
      <c r="P8" s="22"/>
      <c r="Q8" s="22"/>
    </row>
    <row r="9" spans="1:17">
      <c r="A9" s="15" t="s">
        <v>8</v>
      </c>
      <c r="B9" s="19" t="str">
        <f t="shared" si="0"/>
        <v>Fritz</v>
      </c>
      <c r="C9" s="18" t="str">
        <f t="shared" si="1"/>
        <v>Karlen</v>
      </c>
      <c r="H9" s="22" t="s">
        <v>66</v>
      </c>
      <c r="I9" s="22"/>
      <c r="J9" s="22"/>
      <c r="K9" s="22"/>
      <c r="L9" s="22"/>
      <c r="M9" s="22"/>
      <c r="N9" s="22"/>
      <c r="O9" s="22"/>
      <c r="P9" s="22"/>
      <c r="Q9" s="22"/>
    </row>
    <row r="10" spans="1:17">
      <c r="A10" s="15" t="s">
        <v>9</v>
      </c>
      <c r="B10" s="19" t="str">
        <f t="shared" si="0"/>
        <v>Susi</v>
      </c>
      <c r="C10" s="18" t="str">
        <f t="shared" si="1"/>
        <v>Fröhlich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>
      <c r="A11" s="15" t="s">
        <v>10</v>
      </c>
      <c r="B11" s="19" t="str">
        <f t="shared" si="0"/>
        <v>Annelies</v>
      </c>
      <c r="C11" s="18" t="str">
        <f t="shared" si="1"/>
        <v>Zobrist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>
      <c r="A12" s="15" t="s">
        <v>20</v>
      </c>
      <c r="B12" s="19" t="str">
        <f t="shared" si="0"/>
        <v>Peter Hans</v>
      </c>
      <c r="C12" s="18" t="str">
        <f t="shared" si="1"/>
        <v>Hunolt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>
      <c r="A13" s="15" t="s">
        <v>11</v>
      </c>
      <c r="B13" s="19" t="str">
        <f t="shared" si="0"/>
        <v>Edgar</v>
      </c>
      <c r="C13" s="18" t="str">
        <f t="shared" si="1"/>
        <v>Aeschlimann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>
      <c r="A14" s="15" t="s">
        <v>19</v>
      </c>
      <c r="B14" s="19" t="str">
        <f t="shared" si="0"/>
        <v>Julen</v>
      </c>
      <c r="C14" s="18" t="str">
        <f t="shared" si="1"/>
        <v>Doris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>
      <c r="B15" s="13"/>
      <c r="C15" s="13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>
      <c r="A16" s="13" t="s">
        <v>12</v>
      </c>
      <c r="B16" s="13"/>
      <c r="C16" s="13"/>
      <c r="H16" s="22" t="s">
        <v>67</v>
      </c>
      <c r="I16" s="22"/>
      <c r="J16" s="22"/>
      <c r="K16" s="22"/>
      <c r="L16" s="22"/>
      <c r="M16" s="22"/>
      <c r="N16" s="22"/>
      <c r="O16" s="22"/>
      <c r="P16" s="22"/>
      <c r="Q16" s="22"/>
    </row>
    <row r="17" spans="1:17">
      <c r="A17" s="13" t="s">
        <v>82</v>
      </c>
      <c r="B17" s="13"/>
      <c r="C17" s="13"/>
      <c r="H17" s="22" t="s">
        <v>68</v>
      </c>
      <c r="I17" s="22"/>
      <c r="J17" s="22"/>
      <c r="K17" s="22"/>
      <c r="L17" s="22"/>
      <c r="M17" s="22"/>
      <c r="N17" s="22"/>
      <c r="O17" s="22"/>
      <c r="P17" s="22"/>
      <c r="Q17" s="22"/>
    </row>
    <row r="18" spans="1:17">
      <c r="A18" s="13"/>
      <c r="B18" s="13"/>
      <c r="C18" s="13"/>
      <c r="H18" s="22" t="s">
        <v>69</v>
      </c>
      <c r="I18" s="22"/>
      <c r="J18" s="22"/>
      <c r="K18" s="22"/>
      <c r="L18" s="22"/>
      <c r="M18" s="22"/>
      <c r="N18" s="22"/>
      <c r="O18" s="22"/>
      <c r="P18" s="22"/>
      <c r="Q18" s="22"/>
    </row>
    <row r="19" spans="1:17">
      <c r="A19" s="13" t="s">
        <v>13</v>
      </c>
      <c r="B19" s="13"/>
      <c r="C19" s="13"/>
      <c r="H19" s="22" t="s">
        <v>70</v>
      </c>
      <c r="I19" s="22"/>
      <c r="J19" s="22"/>
      <c r="K19" s="22"/>
      <c r="L19" s="22"/>
      <c r="M19" s="22"/>
      <c r="N19" s="22"/>
      <c r="O19" s="22"/>
      <c r="P19" s="22"/>
      <c r="Q19" s="22"/>
    </row>
    <row r="20" spans="1:17">
      <c r="A20" s="13" t="s">
        <v>21</v>
      </c>
      <c r="B20" s="13"/>
      <c r="C20" s="13"/>
      <c r="H20" s="24" t="s">
        <v>71</v>
      </c>
      <c r="I20" s="22"/>
      <c r="J20" s="22"/>
      <c r="K20" s="22"/>
      <c r="L20" s="22"/>
      <c r="M20" s="22"/>
      <c r="N20" s="22"/>
      <c r="O20" s="22"/>
      <c r="P20" s="22"/>
      <c r="Q20" s="22"/>
    </row>
    <row r="21" spans="1:17">
      <c r="A21" s="13" t="s">
        <v>18</v>
      </c>
      <c r="B21" s="13"/>
      <c r="C21" s="13"/>
      <c r="H21" s="22" t="s">
        <v>72</v>
      </c>
      <c r="I21" s="22"/>
      <c r="J21" s="22"/>
      <c r="K21" s="22"/>
      <c r="L21" s="22"/>
      <c r="M21" s="22"/>
      <c r="N21" s="22"/>
      <c r="O21" s="22"/>
      <c r="P21" s="22"/>
      <c r="Q21" s="22"/>
    </row>
    <row r="22" spans="1:17">
      <c r="B22" s="13"/>
      <c r="C22" s="13"/>
      <c r="H22" s="22" t="s">
        <v>73</v>
      </c>
      <c r="I22" s="22"/>
      <c r="J22" s="22"/>
      <c r="K22" s="22"/>
      <c r="L22" s="22"/>
      <c r="M22" s="22"/>
      <c r="N22" s="22"/>
      <c r="O22" s="22"/>
      <c r="P22" s="22"/>
      <c r="Q22" s="22"/>
    </row>
    <row r="23" spans="1:17">
      <c r="B23" s="13"/>
      <c r="C23" s="13"/>
      <c r="H23" s="22" t="s">
        <v>74</v>
      </c>
      <c r="I23" s="22"/>
      <c r="J23" s="22"/>
      <c r="K23" s="22"/>
      <c r="L23" s="22"/>
      <c r="M23" s="22"/>
      <c r="N23" s="22"/>
      <c r="O23" s="22"/>
      <c r="P23" s="22"/>
      <c r="Q23" s="22"/>
    </row>
    <row r="24" spans="1:17">
      <c r="H24" s="22" t="s">
        <v>75</v>
      </c>
      <c r="I24" s="22"/>
      <c r="J24" s="22"/>
      <c r="K24" s="22"/>
      <c r="L24" s="22"/>
      <c r="M24" s="22"/>
      <c r="N24" s="22"/>
      <c r="O24" s="22"/>
      <c r="P24" s="22"/>
      <c r="Q24" s="22"/>
    </row>
    <row r="25" spans="1:17">
      <c r="H25" s="22" t="s">
        <v>76</v>
      </c>
      <c r="I25" s="22"/>
      <c r="J25" s="22"/>
      <c r="K25" s="22"/>
      <c r="L25" s="22"/>
      <c r="M25" s="22"/>
      <c r="N25" s="22"/>
      <c r="O25" s="22"/>
      <c r="P25" s="22"/>
      <c r="Q25" s="22"/>
    </row>
    <row r="26" spans="1:17">
      <c r="H26" s="24" t="s">
        <v>77</v>
      </c>
      <c r="I26" s="22"/>
      <c r="J26" s="22"/>
      <c r="K26" s="22"/>
      <c r="L26" s="22"/>
      <c r="M26" s="22"/>
      <c r="N26" s="22"/>
      <c r="O26" s="22"/>
      <c r="P26" s="22"/>
      <c r="Q26" s="22"/>
    </row>
    <row r="27" spans="1:17">
      <c r="H27" s="22" t="s">
        <v>78</v>
      </c>
      <c r="I27" s="22"/>
      <c r="J27" s="22"/>
      <c r="K27" s="22"/>
      <c r="L27" s="22"/>
      <c r="M27" s="22"/>
      <c r="N27" s="22"/>
      <c r="O27" s="22"/>
      <c r="P27" s="22"/>
      <c r="Q27" s="22"/>
    </row>
    <row r="28" spans="1:17"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>
      <c r="H32" s="22"/>
      <c r="I32" s="22"/>
      <c r="J32" s="22"/>
      <c r="K32" s="22"/>
      <c r="L32" s="22"/>
      <c r="M32" s="22"/>
      <c r="N32" s="22"/>
      <c r="O32" s="22"/>
      <c r="P32" s="22"/>
      <c r="Q32" s="22"/>
    </row>
    <row r="33" spans="8:17"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8:17">
      <c r="H34" s="22" t="s">
        <v>79</v>
      </c>
      <c r="I34" s="22"/>
      <c r="J34" s="22"/>
      <c r="K34" s="22"/>
      <c r="L34" s="22"/>
      <c r="M34" s="22"/>
      <c r="N34" s="22"/>
      <c r="O34" s="22"/>
      <c r="P34" s="22"/>
      <c r="Q34" s="22"/>
    </row>
    <row r="35" spans="8:17">
      <c r="H35" s="24" t="s">
        <v>80</v>
      </c>
      <c r="I35" s="22"/>
      <c r="J35" s="22"/>
      <c r="K35" s="22"/>
      <c r="L35" s="22"/>
      <c r="M35" s="22"/>
      <c r="N35" s="22"/>
      <c r="O35" s="22"/>
      <c r="P35" s="22"/>
      <c r="Q35" s="22"/>
    </row>
    <row r="36" spans="8:17">
      <c r="H36" s="22" t="s">
        <v>81</v>
      </c>
      <c r="I36" s="22"/>
      <c r="J36" s="22"/>
      <c r="K36" s="22"/>
      <c r="L36" s="22"/>
      <c r="M36" s="22"/>
      <c r="N36" s="22"/>
      <c r="O36" s="22"/>
      <c r="P36" s="22"/>
      <c r="Q36" s="22"/>
    </row>
    <row r="37" spans="8:17"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8:17"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8:17"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8:17"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8:17"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8:17"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8:17"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8:17"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8:17"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8:17">
      <c r="H46" s="22"/>
      <c r="I46" s="22"/>
      <c r="J46" s="22"/>
      <c r="K46" s="22"/>
      <c r="L46" s="22"/>
      <c r="M46" s="22"/>
      <c r="N46" s="22"/>
      <c r="O46" s="22"/>
      <c r="P46" s="22"/>
      <c r="Q46" s="2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F543F-61C6-4BFB-A2E8-263ED03C9251}">
  <sheetPr>
    <tabColor rgb="FF9999FD"/>
  </sheetPr>
  <dimension ref="A1:X52"/>
  <sheetViews>
    <sheetView topLeftCell="C1" zoomScaleNormal="100" workbookViewId="0">
      <selection activeCell="J7" sqref="J7:X52"/>
    </sheetView>
  </sheetViews>
  <sheetFormatPr baseColWidth="10" defaultRowHeight="15"/>
  <cols>
    <col min="1" max="1" width="21.28515625" customWidth="1"/>
    <col min="2" max="2" width="21" customWidth="1"/>
    <col min="3" max="3" width="20.5703125" customWidth="1"/>
  </cols>
  <sheetData>
    <row r="1" spans="1:24" ht="26.25">
      <c r="A1" s="2" t="s">
        <v>0</v>
      </c>
      <c r="B1" s="3"/>
      <c r="C1" s="3"/>
      <c r="D1" s="3"/>
      <c r="E1" s="3"/>
      <c r="F1" s="3"/>
      <c r="G1" s="10" t="s">
        <v>2</v>
      </c>
    </row>
    <row r="2" spans="1:24" ht="15.75">
      <c r="A2" s="4" t="s">
        <v>145</v>
      </c>
      <c r="B2" s="5"/>
      <c r="C2" s="5"/>
      <c r="D2" s="5"/>
      <c r="E2" s="5"/>
      <c r="F2" s="5"/>
      <c r="G2" s="9" t="s">
        <v>4</v>
      </c>
    </row>
    <row r="3" spans="1:24" ht="15.75">
      <c r="A3" s="4"/>
      <c r="B3" s="5"/>
      <c r="C3" s="5"/>
      <c r="D3" s="5"/>
      <c r="E3" s="5"/>
      <c r="F3" s="5"/>
      <c r="G3" s="9" t="s">
        <v>3</v>
      </c>
    </row>
    <row r="4" spans="1:24" ht="16.5" thickBot="1">
      <c r="A4" s="8"/>
      <c r="B4" s="6"/>
      <c r="C4" s="6"/>
      <c r="D4" s="6"/>
      <c r="E4" s="6"/>
      <c r="F4" s="6"/>
      <c r="G4" s="7"/>
    </row>
    <row r="5" spans="1:24" ht="15.75">
      <c r="A5" s="1"/>
    </row>
    <row r="6" spans="1:24">
      <c r="A6" s="11" t="s">
        <v>1</v>
      </c>
      <c r="B6" s="17" t="s">
        <v>16</v>
      </c>
      <c r="C6" s="17" t="s">
        <v>17</v>
      </c>
    </row>
    <row r="7" spans="1:24">
      <c r="A7" s="15" t="s">
        <v>6</v>
      </c>
      <c r="B7" s="19" t="str">
        <f>MID(A7,FIND(" ",A7,1)+1,100)</f>
        <v>Stefan</v>
      </c>
      <c r="C7" s="18" t="str">
        <f>LEFT(A7,FIND(" ",A7,1)-1)</f>
        <v>Huber</v>
      </c>
      <c r="J7" s="22" t="s">
        <v>150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4">
      <c r="A8" s="15" t="s">
        <v>7</v>
      </c>
      <c r="B8" s="19" t="str">
        <f t="shared" ref="B8:B14" si="0">MID(A8,FIND(" ",A8,1)+1,100)</f>
        <v>Daniela</v>
      </c>
      <c r="C8" s="18" t="str">
        <f t="shared" ref="C8:C14" si="1">LEFT(A8,FIND(" ",A8,1)-1)</f>
        <v>Egger</v>
      </c>
      <c r="J8" s="22" t="s">
        <v>151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</row>
    <row r="9" spans="1:24">
      <c r="A9" s="15" t="s">
        <v>8</v>
      </c>
      <c r="B9" s="19" t="str">
        <f t="shared" si="0"/>
        <v>Fritz</v>
      </c>
      <c r="C9" s="18" t="str">
        <f t="shared" si="1"/>
        <v>Karlen</v>
      </c>
      <c r="J9" s="22" t="s">
        <v>152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>
      <c r="A10" s="15" t="s">
        <v>9</v>
      </c>
      <c r="B10" s="19" t="str">
        <f t="shared" si="0"/>
        <v>Susi</v>
      </c>
      <c r="C10" s="18" t="str">
        <f t="shared" si="1"/>
        <v>Fröhlich</v>
      </c>
      <c r="J10" s="22" t="s">
        <v>153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</row>
    <row r="11" spans="1:24">
      <c r="A11" s="15" t="s">
        <v>10</v>
      </c>
      <c r="B11" s="19" t="str">
        <f t="shared" si="0"/>
        <v>Annelies</v>
      </c>
      <c r="C11" s="18" t="str">
        <f t="shared" si="1"/>
        <v>Zobrist</v>
      </c>
      <c r="J11" s="22" t="s">
        <v>154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>
      <c r="A12" s="15" t="s">
        <v>20</v>
      </c>
      <c r="B12" s="19" t="str">
        <f t="shared" si="0"/>
        <v>Peter Hans</v>
      </c>
      <c r="C12" s="18" t="str">
        <f t="shared" si="1"/>
        <v>Hunolt</v>
      </c>
      <c r="J12" s="22" t="s">
        <v>155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>
      <c r="A13" s="15" t="s">
        <v>11</v>
      </c>
      <c r="B13" s="19" t="str">
        <f t="shared" si="0"/>
        <v>Edgar</v>
      </c>
      <c r="C13" s="18" t="str">
        <f t="shared" si="1"/>
        <v>Aeschlimann</v>
      </c>
      <c r="J13" s="22" t="s">
        <v>156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>
      <c r="A14" s="15" t="s">
        <v>19</v>
      </c>
      <c r="B14" s="19" t="str">
        <f t="shared" si="0"/>
        <v>Julen</v>
      </c>
      <c r="C14" s="18" t="str">
        <f t="shared" si="1"/>
        <v>Doris</v>
      </c>
      <c r="J14" s="22" t="s">
        <v>157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</row>
    <row r="15" spans="1:24">
      <c r="B15" s="13"/>
      <c r="C15" s="13"/>
      <c r="J15" s="22" t="s">
        <v>158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24">
      <c r="A16" s="13" t="s">
        <v>146</v>
      </c>
      <c r="B16" s="13"/>
      <c r="C16" s="13"/>
      <c r="J16" s="23" t="s">
        <v>159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</row>
    <row r="17" spans="1:24">
      <c r="A17" s="13" t="s">
        <v>147</v>
      </c>
      <c r="B17" s="13"/>
      <c r="C17" s="13"/>
      <c r="J17" s="22" t="s">
        <v>160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3" t="s">
        <v>148</v>
      </c>
      <c r="B18" s="13"/>
      <c r="C18" s="13"/>
      <c r="J18" s="23" t="str">
        <f>SUBSTITUTE(A7," ","")</f>
        <v>HuberStefan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>
      <c r="A19" s="13" t="s">
        <v>149</v>
      </c>
      <c r="B19" s="13"/>
      <c r="C19" s="13"/>
      <c r="J19" s="22" t="s">
        <v>161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3"/>
      <c r="B20" s="13"/>
      <c r="C20" s="13"/>
      <c r="J20" s="23" t="s">
        <v>162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>
      <c r="A21" s="13"/>
      <c r="B21" s="13"/>
      <c r="C21" s="13"/>
      <c r="J21" s="22" t="s">
        <v>163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B22" s="13"/>
      <c r="C22" s="13"/>
      <c r="J22" s="22" t="s">
        <v>164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>
      <c r="B23" s="13"/>
      <c r="C23" s="13"/>
      <c r="J23" s="22" t="s">
        <v>165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J24" s="22" t="s">
        <v>166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</row>
    <row r="25" spans="1:24">
      <c r="J25" s="22" t="s">
        <v>167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1" t="s">
        <v>1</v>
      </c>
      <c r="B26" s="17" t="s">
        <v>16</v>
      </c>
      <c r="C26" s="17" t="s">
        <v>17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>
      <c r="A27" s="15" t="s">
        <v>6</v>
      </c>
      <c r="B27" s="19" t="str">
        <f>IF(LEN(A27)-LEN(SUBSTITUTE(A27," ",""))&gt;1,"FEHLER",MID(A27,FIND(" ",A27,1)+1,100))</f>
        <v>Stefan</v>
      </c>
      <c r="C27" s="18" t="str">
        <f>IF(LEN(A27)-LEN(SUBSTITUTE(A27," ",""))&gt;1,"FEHLER",LEFT(A27,FIND(" ",A27,1)-1))</f>
        <v>Huber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5" t="s">
        <v>7</v>
      </c>
      <c r="B28" s="19" t="str">
        <f t="shared" ref="B28:B34" si="2">IF(LEN(A28)-LEN(SUBSTITUTE(A28," ",""))&gt;1,"FEHLER",MID(A28,FIND(" ",A28,1)+1,100))</f>
        <v>Daniela</v>
      </c>
      <c r="C28" s="18" t="str">
        <f t="shared" ref="C28:C34" si="3">IF(LEN(A28)-LEN(SUBSTITUTE(A28," ",""))&gt;1,"FEHLER",LEFT(A28,FIND(" ",A28,1)-1))</f>
        <v>Egger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>
      <c r="A29" s="15" t="s">
        <v>8</v>
      </c>
      <c r="B29" s="19" t="str">
        <f t="shared" si="2"/>
        <v>Fritz</v>
      </c>
      <c r="C29" s="18" t="str">
        <f t="shared" si="3"/>
        <v>Karlen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5" t="s">
        <v>9</v>
      </c>
      <c r="B30" s="19" t="str">
        <f t="shared" si="2"/>
        <v>Susi</v>
      </c>
      <c r="C30" s="18" t="str">
        <f t="shared" si="3"/>
        <v>Fröhlich</v>
      </c>
      <c r="J30" s="22" t="s">
        <v>168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>
      <c r="A31" s="15" t="s">
        <v>10</v>
      </c>
      <c r="B31" s="19" t="str">
        <f t="shared" si="2"/>
        <v>Annelies</v>
      </c>
      <c r="C31" s="18" t="str">
        <f t="shared" si="3"/>
        <v>Zobrist</v>
      </c>
      <c r="J31" s="22" t="s">
        <v>169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5" t="s">
        <v>20</v>
      </c>
      <c r="B32" s="19" t="str">
        <f t="shared" si="2"/>
        <v>FEHLER</v>
      </c>
      <c r="C32" s="18" t="str">
        <f t="shared" si="3"/>
        <v>FEHLER</v>
      </c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>
      <c r="A33" s="15" t="s">
        <v>11</v>
      </c>
      <c r="B33" s="19" t="str">
        <f t="shared" si="2"/>
        <v>Edgar</v>
      </c>
      <c r="C33" s="18" t="str">
        <f t="shared" si="3"/>
        <v>Aeschlimann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5" t="s">
        <v>170</v>
      </c>
      <c r="B34" s="19" t="e">
        <f t="shared" si="2"/>
        <v>#VALUE!</v>
      </c>
      <c r="C34" s="18" t="e">
        <f t="shared" si="3"/>
        <v>#VALUE!</v>
      </c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J36" s="22" t="s">
        <v>171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1" t="s">
        <v>1</v>
      </c>
      <c r="B38" s="17" t="s">
        <v>16</v>
      </c>
      <c r="C38" s="17" t="s">
        <v>17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>
      <c r="A39" s="15" t="s">
        <v>6</v>
      </c>
      <c r="B39" s="19" t="str">
        <f>IF(LEN(A39)-LEN(SUBSTITUTE(A39," ",""))&lt;&gt;1,"FEHLER",MID(A39,FIND(" ",A39,1)+1,100))</f>
        <v>Stefan</v>
      </c>
      <c r="C39" s="18" t="str">
        <f>IF(LEN(A39)-LEN(SUBSTITUTE(A39," ",""))&lt;&gt;1,"FEHLER",LEFT(A39,FIND(" ",A39,1)-1))</f>
        <v>Huber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5" t="s">
        <v>7</v>
      </c>
      <c r="B40" s="19" t="str">
        <f t="shared" ref="B40:B46" si="4">IF(LEN(A40)-LEN(SUBSTITUTE(A40," ",""))&lt;&gt;1,"FEHLER",MID(A40,FIND(" ",A40,1)+1,100))</f>
        <v>Daniela</v>
      </c>
      <c r="C40" s="18" t="str">
        <f t="shared" ref="C40:C46" si="5">IF(LEN(A40)-LEN(SUBSTITUTE(A40," ",""))&lt;&gt;1,"FEHLER",LEFT(A40,FIND(" ",A40,1)-1))</f>
        <v>Egger</v>
      </c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</row>
    <row r="41" spans="1:24">
      <c r="A41" s="15" t="s">
        <v>8</v>
      </c>
      <c r="B41" s="19" t="str">
        <f t="shared" si="4"/>
        <v>Fritz</v>
      </c>
      <c r="C41" s="18" t="str">
        <f t="shared" si="5"/>
        <v>Karlen</v>
      </c>
      <c r="J41" s="22" t="s">
        <v>172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5" t="s">
        <v>9</v>
      </c>
      <c r="B42" s="19" t="str">
        <f t="shared" si="4"/>
        <v>Susi</v>
      </c>
      <c r="C42" s="18" t="str">
        <f t="shared" si="5"/>
        <v>Fröhlich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>
      <c r="A43" s="15" t="s">
        <v>10</v>
      </c>
      <c r="B43" s="19" t="str">
        <f t="shared" si="4"/>
        <v>Annelies</v>
      </c>
      <c r="C43" s="18" t="str">
        <f t="shared" si="5"/>
        <v>Zobrist</v>
      </c>
      <c r="J43" s="22" t="s">
        <v>173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5" t="s">
        <v>20</v>
      </c>
      <c r="B44" s="19" t="str">
        <f t="shared" si="4"/>
        <v>FEHLER</v>
      </c>
      <c r="C44" s="18" t="str">
        <f t="shared" si="5"/>
        <v>FEHLER</v>
      </c>
      <c r="J44" s="22" t="s">
        <v>174</v>
      </c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>
      <c r="A45" s="15" t="s">
        <v>11</v>
      </c>
      <c r="B45" s="19" t="str">
        <f t="shared" si="4"/>
        <v>Edgar</v>
      </c>
      <c r="C45" s="18" t="str">
        <f t="shared" si="5"/>
        <v>Aeschlimann</v>
      </c>
      <c r="J45" s="22" t="s">
        <v>175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5" t="s">
        <v>170</v>
      </c>
      <c r="B46" s="19" t="str">
        <f t="shared" si="4"/>
        <v>FEHLER</v>
      </c>
      <c r="C46" s="18" t="str">
        <f t="shared" si="5"/>
        <v>FEHLER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0:24"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0:24">
      <c r="J50" s="22" t="s">
        <v>176</v>
      </c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0:24">
      <c r="J51" s="22" t="s">
        <v>177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0:24">
      <c r="J52" s="22" t="s">
        <v>178</v>
      </c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999FD"/>
  </sheetPr>
  <dimension ref="A1:M35"/>
  <sheetViews>
    <sheetView zoomScaleNormal="100" workbookViewId="0">
      <selection activeCell="E5" sqref="E5:M35"/>
    </sheetView>
  </sheetViews>
  <sheetFormatPr baseColWidth="10" defaultRowHeight="15"/>
  <cols>
    <col min="1" max="1" width="41.85546875" customWidth="1"/>
    <col min="2" max="2" width="38.140625" customWidth="1"/>
    <col min="3" max="3" width="27.85546875" customWidth="1"/>
  </cols>
  <sheetData>
    <row r="1" spans="1:13" ht="26.25">
      <c r="A1" s="2" t="s">
        <v>0</v>
      </c>
      <c r="B1" s="3"/>
      <c r="C1" s="10" t="s">
        <v>2</v>
      </c>
    </row>
    <row r="2" spans="1:13" ht="15.75">
      <c r="A2" s="4" t="s">
        <v>5</v>
      </c>
      <c r="B2" s="5"/>
      <c r="C2" s="9" t="s">
        <v>4</v>
      </c>
    </row>
    <row r="3" spans="1:13" ht="15.75">
      <c r="A3" s="4"/>
      <c r="B3" s="5"/>
      <c r="C3" s="9" t="s">
        <v>3</v>
      </c>
    </row>
    <row r="4" spans="1:13" ht="16.5" thickBot="1">
      <c r="A4" s="8"/>
      <c r="B4" s="6"/>
      <c r="C4" s="7"/>
    </row>
    <row r="5" spans="1:13" ht="15.75">
      <c r="A5" s="1"/>
      <c r="E5" s="22" t="s">
        <v>97</v>
      </c>
      <c r="F5" s="22"/>
      <c r="G5" s="22"/>
      <c r="H5" s="22"/>
      <c r="I5" s="22"/>
      <c r="J5" s="22"/>
      <c r="K5" s="22"/>
      <c r="L5" s="22"/>
      <c r="M5" s="22"/>
    </row>
    <row r="6" spans="1:13">
      <c r="A6" t="s">
        <v>37</v>
      </c>
      <c r="B6" s="13"/>
      <c r="C6" s="13"/>
      <c r="E6" s="22" t="s">
        <v>98</v>
      </c>
      <c r="F6" s="22"/>
      <c r="G6" s="22"/>
      <c r="H6" s="22"/>
      <c r="I6" s="22"/>
      <c r="J6" s="22"/>
      <c r="K6" s="22"/>
      <c r="L6" s="22"/>
      <c r="M6" s="22"/>
    </row>
    <row r="7" spans="1:13">
      <c r="A7" t="s">
        <v>38</v>
      </c>
      <c r="E7" s="22"/>
      <c r="F7" s="22"/>
      <c r="G7" s="22"/>
      <c r="H7" s="22"/>
      <c r="I7" s="22"/>
      <c r="J7" s="22"/>
      <c r="K7" s="22"/>
      <c r="L7" s="22"/>
      <c r="M7" s="22"/>
    </row>
    <row r="8" spans="1:13">
      <c r="A8" t="s">
        <v>39</v>
      </c>
      <c r="E8" s="22" t="s">
        <v>99</v>
      </c>
      <c r="F8" s="22"/>
      <c r="G8" s="22"/>
      <c r="H8" s="22"/>
      <c r="I8" s="22"/>
      <c r="J8" s="22"/>
      <c r="K8" s="22"/>
      <c r="L8" s="22"/>
      <c r="M8" s="22"/>
    </row>
    <row r="9" spans="1:13">
      <c r="E9" s="22" t="s">
        <v>100</v>
      </c>
      <c r="F9" s="22"/>
      <c r="G9" s="22"/>
      <c r="H9" s="22"/>
      <c r="I9" s="22"/>
      <c r="J9" s="22"/>
      <c r="K9" s="22"/>
      <c r="L9" s="22"/>
      <c r="M9" s="22"/>
    </row>
    <row r="10" spans="1:13">
      <c r="A10" s="17" t="s">
        <v>22</v>
      </c>
      <c r="B10" s="17" t="s">
        <v>23</v>
      </c>
      <c r="C10" s="17" t="s">
        <v>24</v>
      </c>
      <c r="E10" s="25" t="s">
        <v>101</v>
      </c>
      <c r="F10" s="22"/>
      <c r="G10" s="22"/>
      <c r="H10" s="22"/>
      <c r="I10" s="22"/>
      <c r="J10" s="22"/>
      <c r="K10" s="22"/>
      <c r="L10" s="22"/>
      <c r="M10" s="22"/>
    </row>
    <row r="11" spans="1:13">
      <c r="A11" t="s">
        <v>25</v>
      </c>
      <c r="B11" s="19" t="str">
        <f>LEFT(A11,FIND("#",SUBSTITUTE(A11,"\","#",LEN(A11)-LEN(SUBSTITUTE(A11,"\","")))))</f>
        <v>F:\Protokolle\</v>
      </c>
      <c r="C11" s="18" t="str">
        <f>MID(A11,FIND("#",SUBSTITUTE(A11,"\","#",LEN(A11)-LEN(SUBSTITUTE(A11,"\",""))))+1,1000)</f>
        <v>2016.08.12.xlsx</v>
      </c>
      <c r="E11" s="22"/>
      <c r="F11" s="22"/>
      <c r="G11" s="22"/>
      <c r="H11" s="22"/>
      <c r="I11" s="22"/>
      <c r="J11" s="22"/>
      <c r="K11" s="22"/>
      <c r="L11" s="22"/>
      <c r="M11" s="22"/>
    </row>
    <row r="12" spans="1:13">
      <c r="A12" t="s">
        <v>26</v>
      </c>
      <c r="B12" s="19" t="str">
        <f t="shared" ref="B12:B15" si="0">LEFT(A12,FIND("#",SUBSTITUTE(A12,"\","#",LEN(A12)-LEN(SUBSTITUTE(A12,"\","")))))</f>
        <v>F:\Daten\HV\</v>
      </c>
      <c r="C12" s="18" t="str">
        <f t="shared" ref="C12:C15" si="1">MID(A12,FIND("#",SUBSTITUTE(A12,"\","#",LEN(A12)-LEN(SUBSTITUTE(A12,"\",""))))+1,1000)</f>
        <v>Einladung 2016.docx</v>
      </c>
      <c r="E12" s="22"/>
      <c r="F12" s="22"/>
      <c r="G12" s="22"/>
      <c r="H12" s="22"/>
      <c r="I12" s="22"/>
      <c r="J12" s="22"/>
      <c r="K12" s="22"/>
      <c r="L12" s="22"/>
      <c r="M12" s="22"/>
    </row>
    <row r="13" spans="1:13">
      <c r="A13" t="s">
        <v>27</v>
      </c>
      <c r="B13" s="19" t="str">
        <f t="shared" si="0"/>
        <v>R:\Sitzungen\Blutspende\Projekte\</v>
      </c>
      <c r="C13" s="18" t="str">
        <f t="shared" si="1"/>
        <v>neu.pptx</v>
      </c>
      <c r="E13" s="22"/>
      <c r="F13" s="22"/>
      <c r="G13" s="22"/>
      <c r="H13" s="22"/>
      <c r="I13" s="22"/>
      <c r="J13" s="22"/>
      <c r="K13" s="22"/>
      <c r="L13" s="22"/>
      <c r="M13" s="22"/>
    </row>
    <row r="14" spans="1:13">
      <c r="A14" t="s">
        <v>28</v>
      </c>
      <c r="B14" s="19" t="str">
        <f t="shared" si="0"/>
        <v>C:\</v>
      </c>
      <c r="C14" s="18" t="str">
        <f t="shared" si="1"/>
        <v>test.xls</v>
      </c>
      <c r="E14" s="22" t="s">
        <v>102</v>
      </c>
      <c r="F14" s="22"/>
      <c r="G14" s="22"/>
      <c r="H14" s="22"/>
      <c r="I14" s="22"/>
      <c r="J14" s="22"/>
      <c r="K14" s="22"/>
      <c r="L14" s="22"/>
      <c r="M14" s="22"/>
    </row>
    <row r="15" spans="1:13">
      <c r="A15" t="s">
        <v>29</v>
      </c>
      <c r="B15" s="19" t="str">
        <f t="shared" si="0"/>
        <v>H:\Meine Dateien\</v>
      </c>
      <c r="C15" s="18" t="str">
        <f t="shared" si="1"/>
        <v>Wochenplan Hans.xls</v>
      </c>
      <c r="E15" s="22" t="s">
        <v>103</v>
      </c>
      <c r="F15" s="22"/>
      <c r="G15" s="22"/>
      <c r="H15" s="22"/>
      <c r="I15" s="22"/>
      <c r="J15" s="22"/>
      <c r="K15" s="22"/>
      <c r="L15" s="22"/>
      <c r="M15" s="22"/>
    </row>
    <row r="16" spans="1:13">
      <c r="E16" s="22" t="s">
        <v>104</v>
      </c>
      <c r="F16" s="22"/>
      <c r="G16" s="22"/>
      <c r="H16" s="22"/>
      <c r="I16" s="22"/>
      <c r="J16" s="22"/>
      <c r="K16" s="22"/>
      <c r="L16" s="22"/>
      <c r="M16" s="22"/>
    </row>
    <row r="17" spans="5:13">
      <c r="E17" s="22" t="s">
        <v>105</v>
      </c>
      <c r="F17" s="22"/>
      <c r="G17" s="22"/>
      <c r="H17" s="22"/>
      <c r="I17" s="22"/>
      <c r="J17" s="22"/>
      <c r="K17" s="22"/>
      <c r="L17" s="22"/>
      <c r="M17" s="22"/>
    </row>
    <row r="18" spans="5:13">
      <c r="E18" s="24" t="s">
        <v>106</v>
      </c>
      <c r="F18" s="22"/>
      <c r="G18" s="22"/>
      <c r="H18" s="22"/>
      <c r="I18" s="22"/>
      <c r="J18" s="22"/>
      <c r="K18" s="22"/>
      <c r="L18" s="22"/>
      <c r="M18" s="22"/>
    </row>
    <row r="19" spans="5:13">
      <c r="E19" s="22" t="s">
        <v>107</v>
      </c>
      <c r="F19" s="22"/>
      <c r="G19" s="22"/>
      <c r="H19" s="22"/>
      <c r="I19" s="22"/>
      <c r="J19" s="22"/>
      <c r="K19" s="22"/>
      <c r="L19" s="22"/>
      <c r="M19" s="22"/>
    </row>
    <row r="20" spans="5:13">
      <c r="E20" s="22" t="s">
        <v>108</v>
      </c>
      <c r="F20" s="22"/>
      <c r="G20" s="22"/>
      <c r="H20" s="22"/>
      <c r="I20" s="22"/>
      <c r="J20" s="22"/>
      <c r="K20" s="22"/>
      <c r="L20" s="22"/>
      <c r="M20" s="22"/>
    </row>
    <row r="21" spans="5:13">
      <c r="E21" s="22" t="s">
        <v>109</v>
      </c>
      <c r="F21" s="22"/>
      <c r="G21" s="22"/>
      <c r="H21" s="22"/>
      <c r="I21" s="22"/>
      <c r="J21" s="22"/>
      <c r="K21" s="22"/>
      <c r="L21" s="22"/>
      <c r="M21" s="22"/>
    </row>
    <row r="22" spans="5:13">
      <c r="E22" s="22" t="s">
        <v>111</v>
      </c>
      <c r="F22" s="22"/>
      <c r="G22" s="22"/>
      <c r="H22" s="22"/>
      <c r="I22" s="22"/>
      <c r="J22" s="22"/>
      <c r="K22" s="22"/>
      <c r="L22" s="22"/>
      <c r="M22" s="22"/>
    </row>
    <row r="23" spans="5:13">
      <c r="E23" s="23" t="s">
        <v>110</v>
      </c>
      <c r="F23" s="22"/>
      <c r="G23" s="22"/>
      <c r="H23" s="22"/>
      <c r="I23" s="22"/>
      <c r="J23" s="22"/>
      <c r="K23" s="22"/>
      <c r="L23" s="22"/>
      <c r="M23" s="22"/>
    </row>
    <row r="24" spans="5:13">
      <c r="E24" s="22" t="s">
        <v>112</v>
      </c>
      <c r="F24" s="22"/>
      <c r="G24" s="22"/>
      <c r="H24" s="22"/>
      <c r="I24" s="22"/>
      <c r="J24" s="22"/>
      <c r="K24" s="22"/>
      <c r="L24" s="22"/>
      <c r="M24" s="22"/>
    </row>
    <row r="25" spans="5:13">
      <c r="E25" s="22"/>
      <c r="F25" s="22"/>
      <c r="G25" s="22"/>
      <c r="H25" s="22"/>
      <c r="I25" s="22"/>
      <c r="J25" s="22"/>
      <c r="K25" s="22"/>
      <c r="L25" s="22"/>
      <c r="M25" s="22"/>
    </row>
    <row r="26" spans="5:13">
      <c r="E26" s="22" t="s">
        <v>113</v>
      </c>
      <c r="F26" s="22"/>
      <c r="G26" s="22"/>
      <c r="H26" s="22"/>
      <c r="I26" s="22"/>
      <c r="J26" s="22"/>
      <c r="K26" s="22"/>
      <c r="L26" s="22"/>
      <c r="M26" s="22"/>
    </row>
    <row r="27" spans="5:13">
      <c r="E27" s="22" t="s">
        <v>114</v>
      </c>
      <c r="F27" s="22"/>
      <c r="G27" s="22"/>
      <c r="H27" s="22"/>
      <c r="I27" s="22"/>
      <c r="J27" s="22"/>
      <c r="K27" s="22"/>
      <c r="L27" s="22"/>
      <c r="M27" s="22"/>
    </row>
    <row r="28" spans="5:13">
      <c r="E28" s="22"/>
      <c r="F28" s="24"/>
      <c r="G28" s="22"/>
      <c r="H28" s="22"/>
      <c r="I28" s="22"/>
      <c r="J28" s="22"/>
      <c r="K28" s="22"/>
      <c r="L28" s="22"/>
      <c r="M28" s="22"/>
    </row>
    <row r="29" spans="5:13">
      <c r="E29" s="22"/>
      <c r="F29" s="22"/>
      <c r="G29" s="22"/>
      <c r="H29" s="22"/>
      <c r="I29" s="22"/>
      <c r="J29" s="22"/>
      <c r="K29" s="22"/>
      <c r="L29" s="22"/>
      <c r="M29" s="22"/>
    </row>
    <row r="30" spans="5:13">
      <c r="E30" s="22"/>
      <c r="F30" s="22"/>
      <c r="G30" s="22"/>
      <c r="H30" s="22"/>
      <c r="I30" s="22"/>
      <c r="J30" s="22"/>
      <c r="K30" s="22"/>
      <c r="L30" s="22"/>
      <c r="M30" s="22"/>
    </row>
    <row r="31" spans="5:13">
      <c r="E31" s="22" t="s">
        <v>115</v>
      </c>
      <c r="F31" s="22"/>
      <c r="G31" s="22"/>
      <c r="H31" s="22"/>
      <c r="I31" s="22"/>
      <c r="J31" s="22"/>
      <c r="K31" s="22"/>
      <c r="L31" s="22"/>
      <c r="M31" s="22"/>
    </row>
    <row r="32" spans="5:13">
      <c r="E32" s="22"/>
      <c r="F32" s="22"/>
      <c r="G32" s="22"/>
      <c r="H32" s="22"/>
      <c r="I32" s="22"/>
      <c r="J32" s="22"/>
      <c r="K32" s="22"/>
      <c r="L32" s="22"/>
      <c r="M32" s="22"/>
    </row>
    <row r="33" spans="5:13">
      <c r="E33" s="22"/>
      <c r="F33" s="22"/>
      <c r="G33" s="22"/>
      <c r="H33" s="22"/>
      <c r="I33" s="22"/>
      <c r="J33" s="22"/>
      <c r="K33" s="22"/>
      <c r="L33" s="22"/>
      <c r="M33" s="22"/>
    </row>
    <row r="34" spans="5:13">
      <c r="E34" s="22"/>
      <c r="F34" s="22"/>
      <c r="G34" s="22"/>
      <c r="H34" s="22"/>
      <c r="I34" s="22"/>
      <c r="J34" s="22"/>
      <c r="K34" s="22"/>
      <c r="L34" s="22"/>
      <c r="M34" s="22"/>
    </row>
    <row r="35" spans="5:13">
      <c r="E35" s="22" t="s">
        <v>116</v>
      </c>
      <c r="F35" s="22"/>
      <c r="G35" s="22"/>
      <c r="H35" s="22"/>
      <c r="I35" s="22"/>
      <c r="J35" s="22"/>
      <c r="K35" s="22"/>
      <c r="L35" s="22"/>
      <c r="M35" s="2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999FD"/>
  </sheetPr>
  <dimension ref="A1:U20"/>
  <sheetViews>
    <sheetView zoomScaleNormal="100" workbookViewId="0">
      <selection activeCell="O31" sqref="O31"/>
    </sheetView>
  </sheetViews>
  <sheetFormatPr baseColWidth="10" defaultRowHeight="15"/>
  <cols>
    <col min="1" max="1" width="13.42578125" customWidth="1"/>
    <col min="2" max="2" width="5.85546875" customWidth="1"/>
    <col min="3" max="3" width="6.85546875" customWidth="1"/>
    <col min="4" max="4" width="5.5703125" customWidth="1"/>
    <col min="6" max="6" width="7.140625" customWidth="1"/>
  </cols>
  <sheetData>
    <row r="1" spans="1:21" ht="26.25">
      <c r="A1" s="2" t="s">
        <v>0</v>
      </c>
      <c r="B1" s="3"/>
      <c r="C1" s="3"/>
      <c r="D1" s="3"/>
      <c r="E1" s="3"/>
      <c r="F1" s="3"/>
      <c r="G1" s="3"/>
      <c r="H1" s="10" t="s">
        <v>2</v>
      </c>
    </row>
    <row r="2" spans="1:21" ht="15.75">
      <c r="A2" s="4" t="s">
        <v>41</v>
      </c>
      <c r="B2" s="5"/>
      <c r="C2" s="5"/>
      <c r="D2" s="5"/>
      <c r="E2" s="5"/>
      <c r="F2" s="5"/>
      <c r="G2" s="5"/>
      <c r="H2" s="9" t="s">
        <v>4</v>
      </c>
    </row>
    <row r="3" spans="1:21" ht="15.75">
      <c r="A3" s="4"/>
      <c r="B3" s="5"/>
      <c r="C3" s="5"/>
      <c r="D3" s="5"/>
      <c r="E3" s="5"/>
      <c r="F3" s="5"/>
      <c r="G3" s="5"/>
      <c r="H3" s="9" t="s">
        <v>3</v>
      </c>
    </row>
    <row r="4" spans="1:21" ht="16.5" thickBot="1">
      <c r="A4" s="8"/>
      <c r="B4" s="6"/>
      <c r="C4" s="20"/>
      <c r="D4" s="6"/>
      <c r="E4" s="6"/>
      <c r="F4" s="6"/>
      <c r="G4" s="6"/>
      <c r="H4" s="7"/>
    </row>
    <row r="5" spans="1:21" ht="15.75">
      <c r="A5" s="1"/>
    </row>
    <row r="6" spans="1:21">
      <c r="A6" t="s">
        <v>42</v>
      </c>
      <c r="N6" s="22" t="s">
        <v>83</v>
      </c>
      <c r="O6" s="22"/>
      <c r="P6" s="22"/>
      <c r="Q6" s="22"/>
      <c r="R6" s="22"/>
      <c r="S6" s="22"/>
      <c r="T6" s="22"/>
      <c r="U6" s="22"/>
    </row>
    <row r="7" spans="1:21">
      <c r="N7" s="23" t="s">
        <v>84</v>
      </c>
      <c r="O7" s="22"/>
      <c r="P7" s="22"/>
      <c r="Q7" s="22"/>
      <c r="R7" s="22"/>
      <c r="S7" s="22"/>
      <c r="T7" s="22"/>
      <c r="U7" s="22"/>
    </row>
    <row r="8" spans="1:21">
      <c r="A8" t="s">
        <v>43</v>
      </c>
      <c r="N8" s="23" t="s">
        <v>85</v>
      </c>
      <c r="O8" s="22"/>
      <c r="P8" s="22"/>
      <c r="Q8" s="22"/>
      <c r="R8" s="22"/>
      <c r="S8" s="22"/>
      <c r="T8" s="22"/>
      <c r="U8" s="22"/>
    </row>
    <row r="9" spans="1:21">
      <c r="N9" s="23" t="s">
        <v>86</v>
      </c>
      <c r="O9" s="22"/>
      <c r="P9" s="22"/>
      <c r="Q9" s="22"/>
      <c r="R9" s="22"/>
      <c r="S9" s="22"/>
      <c r="T9" s="22"/>
      <c r="U9" s="22"/>
    </row>
    <row r="10" spans="1:21" ht="21" customHeight="1">
      <c r="N10" s="23" t="s">
        <v>93</v>
      </c>
      <c r="O10" s="22"/>
      <c r="P10" s="22"/>
      <c r="Q10" s="22"/>
      <c r="R10" s="22"/>
      <c r="S10" s="22"/>
      <c r="T10" s="22"/>
      <c r="U10" s="22"/>
    </row>
    <row r="11" spans="1:21">
      <c r="A11" t="s">
        <v>44</v>
      </c>
      <c r="N11" s="23" t="s">
        <v>87</v>
      </c>
      <c r="O11" s="22"/>
      <c r="P11" s="22"/>
      <c r="Q11" s="22"/>
      <c r="R11" s="22"/>
      <c r="S11" s="22"/>
      <c r="T11" s="22"/>
      <c r="U11" s="22"/>
    </row>
    <row r="12" spans="1:21">
      <c r="N12" s="23" t="s">
        <v>94</v>
      </c>
      <c r="O12" s="22"/>
      <c r="P12" s="22"/>
      <c r="Q12" s="22"/>
      <c r="R12" s="22"/>
      <c r="S12" s="22"/>
      <c r="T12" s="22"/>
      <c r="U12" s="22"/>
    </row>
    <row r="13" spans="1:21">
      <c r="N13" s="23" t="s">
        <v>90</v>
      </c>
      <c r="O13" s="22"/>
      <c r="P13" s="22"/>
      <c r="Q13" s="22"/>
      <c r="R13" s="22"/>
      <c r="S13" s="22"/>
      <c r="T13" s="22"/>
      <c r="U13" s="22"/>
    </row>
    <row r="14" spans="1:21">
      <c r="A14" t="s">
        <v>40</v>
      </c>
      <c r="C14" s="27">
        <v>24372</v>
      </c>
      <c r="D14" s="27"/>
      <c r="N14" s="22"/>
      <c r="O14" s="22"/>
      <c r="P14" s="22"/>
      <c r="Q14" s="22"/>
      <c r="R14" s="22"/>
      <c r="S14" s="22"/>
      <c r="T14" s="22"/>
      <c r="U14" s="22"/>
    </row>
    <row r="15" spans="1:21">
      <c r="N15" s="22" t="s">
        <v>95</v>
      </c>
      <c r="O15" s="22"/>
      <c r="P15" s="22"/>
      <c r="Q15" s="22"/>
      <c r="R15" s="22"/>
      <c r="S15" s="22"/>
      <c r="T15" s="22"/>
      <c r="U15" s="22"/>
    </row>
    <row r="16" spans="1:21">
      <c r="N16" s="22" t="s">
        <v>96</v>
      </c>
      <c r="O16" s="22"/>
      <c r="P16" s="22"/>
      <c r="Q16" s="22"/>
      <c r="R16" s="22"/>
      <c r="S16" s="22"/>
      <c r="T16" s="22"/>
      <c r="U16" s="22"/>
    </row>
    <row r="17" spans="1:21">
      <c r="A17" s="28" t="str">
        <f ca="1">"Susi ist heute " &amp; DATEDIF($C$14,TODAY(),"y") &amp; " Jahre, " &amp; DATEDIF($C$14,TODAY(),"ym") &amp; " Monate und " &amp; DATEDIF($C$14,TODAY(),"md") &amp; " Tage alt."</f>
        <v>Susi ist heute 55 Jahre, 4 Monate und 26 Tage alt.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N17" s="22" t="s">
        <v>88</v>
      </c>
      <c r="O17" s="22"/>
      <c r="P17" s="22"/>
      <c r="Q17" s="22"/>
      <c r="R17" s="22"/>
      <c r="S17" s="22"/>
      <c r="T17" s="22"/>
      <c r="U17" s="22"/>
    </row>
    <row r="18" spans="1:21">
      <c r="N18" s="22" t="s">
        <v>89</v>
      </c>
      <c r="O18" s="22"/>
      <c r="P18" s="22"/>
      <c r="Q18" s="22"/>
      <c r="R18" s="22"/>
      <c r="S18" s="22"/>
      <c r="T18" s="22"/>
      <c r="U18" s="22"/>
    </row>
    <row r="19" spans="1:21">
      <c r="N19" s="22" t="s">
        <v>91</v>
      </c>
      <c r="O19" s="22"/>
      <c r="P19" s="22"/>
      <c r="Q19" s="22"/>
      <c r="R19" s="22"/>
      <c r="S19" s="22"/>
      <c r="T19" s="22"/>
      <c r="U19" s="22"/>
    </row>
    <row r="20" spans="1:21">
      <c r="N20" s="22" t="s">
        <v>92</v>
      </c>
      <c r="O20" s="22"/>
      <c r="P20" s="22"/>
      <c r="Q20" s="22"/>
      <c r="R20" s="22"/>
      <c r="S20" s="22"/>
      <c r="T20" s="22"/>
      <c r="U20" s="22"/>
    </row>
  </sheetData>
  <mergeCells count="2">
    <mergeCell ref="C14:D14"/>
    <mergeCell ref="A17:L1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Textfunktionen 1_Lösungen</vt:lpstr>
      <vt:lpstr>Textfunktionen 2_Lösung</vt:lpstr>
      <vt:lpstr>Textfunktionen 3_Lösungen</vt:lpstr>
      <vt:lpstr>Textfunktionen 4_Lösung</vt:lpstr>
      <vt:lpstr>Textfunktionen 5_Lösungen</vt:lpstr>
      <vt:lpstr>Textfunktionen 6_Lösungen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2022-02-17T06:13:49Z</dcterms:modified>
</cp:coreProperties>
</file>